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6090" activeTab="0"/>
  </bookViews>
  <sheets>
    <sheet name="Лист1" sheetId="1" r:id="rId1"/>
  </sheets>
  <definedNames>
    <definedName name="_xlnm.Print_Area" localSheetId="0">'Лист1'!$A$1:$V$397</definedName>
  </definedNames>
  <calcPr fullCalcOnLoad="1"/>
</workbook>
</file>

<file path=xl/sharedStrings.xml><?xml version="1.0" encoding="utf-8"?>
<sst xmlns="http://schemas.openxmlformats.org/spreadsheetml/2006/main" count="904" uniqueCount="43">
  <si>
    <t>Наименование товара</t>
  </si>
  <si>
    <t>Налоговая ставка</t>
  </si>
  <si>
    <t>Единица измерения</t>
  </si>
  <si>
    <t>Цена за единицу измерения</t>
  </si>
  <si>
    <t>Стоимость товара с учетом налога</t>
  </si>
  <si>
    <t>2010 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</si>
  <si>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</si>
  <si>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</si>
  <si>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</si>
  <si>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</si>
  <si>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</si>
  <si>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</si>
  <si>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</si>
  <si>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</si>
  <si>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</si>
  <si>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</si>
  <si>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</si>
  <si>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</si>
  <si>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</si>
  <si>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>компенсация потерь</t>
  </si>
  <si>
    <t>кВт.ч</t>
  </si>
  <si>
    <t>Количество</t>
  </si>
  <si>
    <t>компен.потерь по регул.цене</t>
  </si>
  <si>
    <t>компен.потерь по нерегул.цене</t>
  </si>
  <si>
    <t>Итого за год</t>
  </si>
  <si>
    <t>2011 год</t>
  </si>
  <si>
    <t>октябрь</t>
  </si>
  <si>
    <t>2012 год</t>
  </si>
  <si>
    <t>компенсация потерь(технол.расход)</t>
  </si>
  <si>
    <t>компенсация потерь(превышение)</t>
  </si>
  <si>
    <t>2013 год</t>
  </si>
  <si>
    <t>год</t>
  </si>
  <si>
    <t>2014 год</t>
  </si>
  <si>
    <t>2017 год</t>
  </si>
  <si>
    <t>2015 год</t>
  </si>
  <si>
    <t>2016год</t>
  </si>
  <si>
    <t>2018 год</t>
  </si>
  <si>
    <t>2019 год</t>
  </si>
  <si>
    <t>2020 год</t>
  </si>
  <si>
    <t>2021 год</t>
  </si>
  <si>
    <t>2022 год</t>
  </si>
  <si>
    <t>2023 год</t>
  </si>
  <si>
    <t>1. ЗАТРАТЫ  АО "СТАВРОВСКИЙ ЗАВОД АВТОТРАКТОРНОГО ОБОРУДОВАНИЯ" НА ПОКУПКУ ПОТЕРЬ В СОБСТВЕННЫХ СЕТЯХ ЗА 2010-2023 гг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</si>
</sst>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#,##0.0000"/>
  </numFmts>
  <fonts count="42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9" fontId="1" fillId="33" borderId="12" xfId="0" applyNumberFormat="1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190" fontId="1" fillId="0" borderId="23" xfId="0" applyNumberFormat="1" applyFont="1" applyBorder="1" applyAlignment="1">
      <alignment horizontal="center"/>
    </xf>
    <xf numFmtId="190" fontId="1" fillId="0" borderId="25" xfId="0" applyNumberFormat="1" applyFont="1" applyBorder="1" applyAlignment="1">
      <alignment horizontal="center"/>
    </xf>
    <xf numFmtId="190" fontId="1" fillId="0" borderId="21" xfId="0" applyNumberFormat="1" applyFont="1" applyBorder="1" applyAlignment="1">
      <alignment horizontal="center"/>
    </xf>
    <xf numFmtId="190" fontId="1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9" fontId="1" fillId="0" borderId="21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9" fontId="1" fillId="33" borderId="2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9" fontId="1" fillId="33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97"/>
  <sheetViews>
    <sheetView tabSelected="1" view="pageBreakPreview" zoomScale="75" zoomScaleNormal="75" zoomScaleSheetLayoutView="75" zoomScalePageLayoutView="0" workbookViewId="0" topLeftCell="A365">
      <selection activeCell="I397" sqref="I397:K397"/>
    </sheetView>
  </sheetViews>
  <sheetFormatPr defaultColWidth="9.140625" defaultRowHeight="12.75" outlineLevelRow="1"/>
  <cols>
    <col min="2" max="2" width="9.140625" style="0" hidden="1" customWidth="1"/>
    <col min="3" max="3" width="24.00390625" style="0" customWidth="1"/>
    <col min="6" max="6" width="52.28125" style="0" customWidth="1"/>
    <col min="8" max="8" width="10.140625" style="0" customWidth="1"/>
    <col min="9" max="10" width="2.421875" style="0" customWidth="1"/>
    <col min="11" max="11" width="15.140625" style="0" customWidth="1"/>
    <col min="13" max="13" width="10.8515625" style="0" customWidth="1"/>
    <col min="14" max="14" width="1.57421875" style="0" hidden="1" customWidth="1"/>
    <col min="16" max="16" width="13.8515625" style="0" customWidth="1"/>
    <col min="18" max="18" width="20.140625" style="0" customWidth="1"/>
    <col min="22" max="22" width="10.140625" style="0" customWidth="1"/>
    <col min="23" max="23" width="17.140625" style="0" customWidth="1"/>
    <col min="24" max="24" width="9.140625" style="0" hidden="1" customWidth="1"/>
    <col min="25" max="25" width="25.8515625" style="0" customWidth="1"/>
  </cols>
  <sheetData>
    <row r="2" spans="1:20" ht="66.75" customHeight="1">
      <c r="A2" s="154" t="s">
        <v>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4" ht="6.75" customHeight="1"/>
    <row r="5" ht="4.5" customHeight="1" thickBot="1"/>
    <row r="6" spans="3:18" ht="12.75">
      <c r="C6" s="121" t="s">
        <v>6</v>
      </c>
      <c r="D6" s="129" t="s">
        <v>0</v>
      </c>
      <c r="E6" s="130"/>
      <c r="F6" s="131"/>
      <c r="G6" s="123" t="s">
        <v>2</v>
      </c>
      <c r="H6" s="125"/>
      <c r="I6" s="123" t="s">
        <v>21</v>
      </c>
      <c r="J6" s="124"/>
      <c r="K6" s="125"/>
      <c r="L6" s="123" t="s">
        <v>3</v>
      </c>
      <c r="M6" s="124"/>
      <c r="N6" s="125"/>
      <c r="O6" s="123" t="s">
        <v>1</v>
      </c>
      <c r="P6" s="125"/>
      <c r="Q6" s="117" t="s">
        <v>4</v>
      </c>
      <c r="R6" s="118"/>
    </row>
    <row r="7" spans="3:18" ht="66" customHeight="1" thickBot="1">
      <c r="C7" s="122"/>
      <c r="D7" s="132"/>
      <c r="E7" s="133"/>
      <c r="F7" s="134"/>
      <c r="G7" s="126"/>
      <c r="H7" s="128"/>
      <c r="I7" s="126"/>
      <c r="J7" s="127"/>
      <c r="K7" s="128"/>
      <c r="L7" s="126"/>
      <c r="M7" s="127"/>
      <c r="N7" s="128"/>
      <c r="O7" s="126"/>
      <c r="P7" s="128"/>
      <c r="Q7" s="119"/>
      <c r="R7" s="120"/>
    </row>
    <row r="8" spans="3:18" ht="22.5" customHeight="1" hidden="1" outlineLevel="1" thickBot="1">
      <c r="C8" s="96" t="s">
        <v>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3:18" ht="20.25" hidden="1" outlineLevel="1">
      <c r="C9" s="140" t="s">
        <v>7</v>
      </c>
      <c r="D9" s="54" t="s">
        <v>22</v>
      </c>
      <c r="E9" s="116"/>
      <c r="F9" s="55"/>
      <c r="G9" s="54" t="s">
        <v>20</v>
      </c>
      <c r="H9" s="55"/>
      <c r="I9" s="36">
        <v>46579</v>
      </c>
      <c r="J9" s="56"/>
      <c r="K9" s="57"/>
      <c r="L9" s="54">
        <v>1.12213</v>
      </c>
      <c r="M9" s="116"/>
      <c r="N9" s="55"/>
      <c r="O9" s="136">
        <v>0.18</v>
      </c>
      <c r="P9" s="55"/>
      <c r="Q9" s="56">
        <f>I9*L9*1.18</f>
        <v>61675.8780586</v>
      </c>
      <c r="R9" s="37"/>
    </row>
    <row r="10" spans="3:18" ht="21" hidden="1" outlineLevel="1" thickBot="1">
      <c r="C10" s="141"/>
      <c r="D10" s="67" t="s">
        <v>23</v>
      </c>
      <c r="E10" s="135"/>
      <c r="F10" s="68"/>
      <c r="G10" s="67" t="s">
        <v>20</v>
      </c>
      <c r="H10" s="68"/>
      <c r="I10" s="138">
        <v>86296</v>
      </c>
      <c r="J10" s="70"/>
      <c r="K10" s="139"/>
      <c r="L10" s="67">
        <v>1.41957</v>
      </c>
      <c r="M10" s="68"/>
      <c r="N10" s="4"/>
      <c r="O10" s="69">
        <v>0.18</v>
      </c>
      <c r="P10" s="68"/>
      <c r="Q10" s="70">
        <f>I10*L10*1.18</f>
        <v>144553.79100959998</v>
      </c>
      <c r="R10" s="71"/>
    </row>
    <row r="11" spans="3:18" ht="20.25" hidden="1" outlineLevel="1">
      <c r="C11" s="140" t="s">
        <v>8</v>
      </c>
      <c r="D11" s="54" t="s">
        <v>22</v>
      </c>
      <c r="E11" s="116"/>
      <c r="F11" s="55"/>
      <c r="G11" s="54" t="s">
        <v>20</v>
      </c>
      <c r="H11" s="55"/>
      <c r="I11" s="36">
        <v>43942</v>
      </c>
      <c r="J11" s="56"/>
      <c r="K11" s="57"/>
      <c r="L11" s="54">
        <v>1.12213</v>
      </c>
      <c r="M11" s="116"/>
      <c r="N11" s="55"/>
      <c r="O11" s="136">
        <v>0.18</v>
      </c>
      <c r="P11" s="55"/>
      <c r="Q11" s="56">
        <f>I11*L11*1.18</f>
        <v>58184.1910228</v>
      </c>
      <c r="R11" s="37"/>
    </row>
    <row r="12" spans="3:18" ht="21" hidden="1" outlineLevel="1" thickBot="1">
      <c r="C12" s="141"/>
      <c r="D12" s="67" t="s">
        <v>23</v>
      </c>
      <c r="E12" s="135"/>
      <c r="F12" s="68"/>
      <c r="G12" s="77" t="s">
        <v>20</v>
      </c>
      <c r="H12" s="78"/>
      <c r="I12" s="138">
        <v>70293</v>
      </c>
      <c r="J12" s="70"/>
      <c r="K12" s="139"/>
      <c r="L12" s="67">
        <v>1.41816</v>
      </c>
      <c r="M12" s="68"/>
      <c r="N12" s="5"/>
      <c r="O12" s="137">
        <v>0.18</v>
      </c>
      <c r="P12" s="68"/>
      <c r="Q12" s="70">
        <f>I12*L12*1.18</f>
        <v>117630.3306384</v>
      </c>
      <c r="R12" s="71"/>
    </row>
    <row r="13" spans="3:18" ht="20.25" hidden="1" outlineLevel="1">
      <c r="C13" s="140" t="s">
        <v>9</v>
      </c>
      <c r="D13" s="54" t="s">
        <v>22</v>
      </c>
      <c r="E13" s="116"/>
      <c r="F13" s="55"/>
      <c r="G13" s="54" t="s">
        <v>20</v>
      </c>
      <c r="H13" s="55"/>
      <c r="I13" s="36">
        <v>45303</v>
      </c>
      <c r="J13" s="56"/>
      <c r="K13" s="57"/>
      <c r="L13" s="54">
        <v>1.12213</v>
      </c>
      <c r="M13" s="116"/>
      <c r="N13" s="55"/>
      <c r="O13" s="136">
        <v>0.18</v>
      </c>
      <c r="P13" s="55"/>
      <c r="Q13" s="56">
        <f aca="true" t="shared" si="0" ref="Q13:Q32">I13*L13*1.18</f>
        <v>59986.3093602</v>
      </c>
      <c r="R13" s="37"/>
    </row>
    <row r="14" spans="3:18" ht="21" hidden="1" outlineLevel="1" thickBot="1">
      <c r="C14" s="141"/>
      <c r="D14" s="67" t="s">
        <v>23</v>
      </c>
      <c r="E14" s="135"/>
      <c r="F14" s="68"/>
      <c r="G14" s="67" t="s">
        <v>20</v>
      </c>
      <c r="H14" s="68"/>
      <c r="I14" s="138">
        <v>70969</v>
      </c>
      <c r="J14" s="70"/>
      <c r="K14" s="139"/>
      <c r="L14" s="67">
        <v>1.40273</v>
      </c>
      <c r="M14" s="68"/>
      <c r="N14" s="4"/>
      <c r="O14" s="69">
        <v>0.18</v>
      </c>
      <c r="P14" s="68"/>
      <c r="Q14" s="70">
        <f t="shared" si="0"/>
        <v>117469.40753659999</v>
      </c>
      <c r="R14" s="71"/>
    </row>
    <row r="15" spans="3:18" ht="20.25" hidden="1" outlineLevel="1">
      <c r="C15" s="142" t="s">
        <v>10</v>
      </c>
      <c r="D15" s="54" t="s">
        <v>22</v>
      </c>
      <c r="E15" s="116"/>
      <c r="F15" s="55"/>
      <c r="G15" s="54" t="s">
        <v>20</v>
      </c>
      <c r="H15" s="55"/>
      <c r="I15" s="36">
        <v>36361</v>
      </c>
      <c r="J15" s="56"/>
      <c r="K15" s="57"/>
      <c r="L15" s="54">
        <v>1.12213</v>
      </c>
      <c r="M15" s="55"/>
      <c r="N15" s="2"/>
      <c r="O15" s="58">
        <v>0.18</v>
      </c>
      <c r="P15" s="55"/>
      <c r="Q15" s="56">
        <f t="shared" si="0"/>
        <v>48146.08733740001</v>
      </c>
      <c r="R15" s="37"/>
    </row>
    <row r="16" spans="3:18" ht="21" hidden="1" outlineLevel="1" thickBot="1">
      <c r="C16" s="141"/>
      <c r="D16" s="67" t="s">
        <v>23</v>
      </c>
      <c r="E16" s="135"/>
      <c r="F16" s="68"/>
      <c r="G16" s="67" t="s">
        <v>20</v>
      </c>
      <c r="H16" s="68"/>
      <c r="I16" s="138">
        <v>52398</v>
      </c>
      <c r="J16" s="70"/>
      <c r="K16" s="139"/>
      <c r="L16" s="67">
        <v>1.48659</v>
      </c>
      <c r="M16" s="135"/>
      <c r="N16" s="68"/>
      <c r="O16" s="137">
        <v>0.18</v>
      </c>
      <c r="P16" s="68"/>
      <c r="Q16" s="70">
        <f t="shared" si="0"/>
        <v>91915.3245276</v>
      </c>
      <c r="R16" s="71"/>
    </row>
    <row r="17" spans="3:18" ht="20.25" hidden="1" outlineLevel="1">
      <c r="C17" s="129" t="s">
        <v>11</v>
      </c>
      <c r="D17" s="54" t="s">
        <v>22</v>
      </c>
      <c r="E17" s="116"/>
      <c r="F17" s="55"/>
      <c r="G17" s="54" t="s">
        <v>20</v>
      </c>
      <c r="H17" s="55"/>
      <c r="I17" s="36">
        <v>31686</v>
      </c>
      <c r="J17" s="56"/>
      <c r="K17" s="57"/>
      <c r="L17" s="54">
        <v>1.12213</v>
      </c>
      <c r="M17" s="55"/>
      <c r="N17" s="2"/>
      <c r="O17" s="58">
        <v>0.18</v>
      </c>
      <c r="P17" s="55"/>
      <c r="Q17" s="56">
        <f t="shared" si="0"/>
        <v>41955.857192400006</v>
      </c>
      <c r="R17" s="37"/>
    </row>
    <row r="18" spans="3:18" ht="21" hidden="1" outlineLevel="1" thickBot="1">
      <c r="C18" s="132"/>
      <c r="D18" s="67" t="s">
        <v>23</v>
      </c>
      <c r="E18" s="135"/>
      <c r="F18" s="68"/>
      <c r="G18" s="67" t="s">
        <v>20</v>
      </c>
      <c r="H18" s="68"/>
      <c r="I18" s="70">
        <v>52194</v>
      </c>
      <c r="J18" s="70"/>
      <c r="K18" s="70"/>
      <c r="L18" s="67">
        <v>1.4419</v>
      </c>
      <c r="M18" s="135"/>
      <c r="N18" s="68"/>
      <c r="O18" s="137">
        <v>0.18</v>
      </c>
      <c r="P18" s="68"/>
      <c r="Q18" s="70">
        <f t="shared" si="0"/>
        <v>88805.063748</v>
      </c>
      <c r="R18" s="71"/>
    </row>
    <row r="19" spans="3:18" ht="20.25" hidden="1" outlineLevel="1">
      <c r="C19" s="140" t="s">
        <v>12</v>
      </c>
      <c r="D19" s="54" t="s">
        <v>22</v>
      </c>
      <c r="E19" s="116"/>
      <c r="F19" s="55"/>
      <c r="G19" s="54" t="s">
        <v>20</v>
      </c>
      <c r="H19" s="55"/>
      <c r="I19" s="36">
        <v>23044</v>
      </c>
      <c r="J19" s="56"/>
      <c r="K19" s="57"/>
      <c r="L19" s="54">
        <v>1.12213</v>
      </c>
      <c r="M19" s="116"/>
      <c r="N19" s="3"/>
      <c r="O19" s="136">
        <v>0.18</v>
      </c>
      <c r="P19" s="55"/>
      <c r="Q19" s="36">
        <f t="shared" si="0"/>
        <v>30512.8691896</v>
      </c>
      <c r="R19" s="37"/>
    </row>
    <row r="20" spans="3:18" ht="21" hidden="1" outlineLevel="1" thickBot="1">
      <c r="C20" s="141"/>
      <c r="D20" s="67" t="s">
        <v>23</v>
      </c>
      <c r="E20" s="135"/>
      <c r="F20" s="68"/>
      <c r="G20" s="67" t="s">
        <v>20</v>
      </c>
      <c r="H20" s="68"/>
      <c r="I20" s="138">
        <v>41408</v>
      </c>
      <c r="J20" s="70"/>
      <c r="K20" s="139"/>
      <c r="L20" s="67">
        <v>1.49192</v>
      </c>
      <c r="M20" s="135"/>
      <c r="N20" s="68"/>
      <c r="O20" s="137">
        <v>0.18</v>
      </c>
      <c r="P20" s="68"/>
      <c r="Q20" s="138">
        <f t="shared" si="0"/>
        <v>72897.35956479999</v>
      </c>
      <c r="R20" s="71"/>
    </row>
    <row r="21" spans="3:18" ht="20.25" hidden="1" outlineLevel="1">
      <c r="C21" s="140" t="s">
        <v>13</v>
      </c>
      <c r="D21" s="54" t="s">
        <v>22</v>
      </c>
      <c r="E21" s="116"/>
      <c r="F21" s="55"/>
      <c r="G21" s="54" t="s">
        <v>20</v>
      </c>
      <c r="H21" s="55"/>
      <c r="I21" s="36">
        <v>14030</v>
      </c>
      <c r="J21" s="56"/>
      <c r="K21" s="57"/>
      <c r="L21" s="54">
        <v>1.12213</v>
      </c>
      <c r="M21" s="116"/>
      <c r="N21" s="3"/>
      <c r="O21" s="136">
        <v>0.18</v>
      </c>
      <c r="P21" s="55"/>
      <c r="Q21" s="36">
        <f t="shared" si="0"/>
        <v>18577.311002</v>
      </c>
      <c r="R21" s="37"/>
    </row>
    <row r="22" spans="3:18" ht="21" hidden="1" outlineLevel="1" thickBot="1">
      <c r="C22" s="141"/>
      <c r="D22" s="67" t="s">
        <v>23</v>
      </c>
      <c r="E22" s="135"/>
      <c r="F22" s="68"/>
      <c r="G22" s="67" t="s">
        <v>20</v>
      </c>
      <c r="H22" s="68"/>
      <c r="I22" s="138">
        <v>72129</v>
      </c>
      <c r="J22" s="70"/>
      <c r="K22" s="139"/>
      <c r="L22" s="67">
        <v>1.50238</v>
      </c>
      <c r="M22" s="135"/>
      <c r="N22" s="68"/>
      <c r="O22" s="137">
        <v>0.18</v>
      </c>
      <c r="P22" s="68"/>
      <c r="Q22" s="138">
        <f t="shared" si="0"/>
        <v>127870.89708360001</v>
      </c>
      <c r="R22" s="71"/>
    </row>
    <row r="23" spans="3:18" ht="20.25" hidden="1" outlineLevel="1">
      <c r="C23" s="140" t="s">
        <v>14</v>
      </c>
      <c r="D23" s="54" t="s">
        <v>22</v>
      </c>
      <c r="E23" s="116"/>
      <c r="F23" s="55"/>
      <c r="G23" s="54" t="s">
        <v>20</v>
      </c>
      <c r="H23" s="55"/>
      <c r="I23" s="36">
        <v>12225</v>
      </c>
      <c r="J23" s="56"/>
      <c r="K23" s="57"/>
      <c r="L23" s="54">
        <v>1.12213</v>
      </c>
      <c r="M23" s="116"/>
      <c r="N23" s="3"/>
      <c r="O23" s="136">
        <v>0.18</v>
      </c>
      <c r="P23" s="55"/>
      <c r="Q23" s="36">
        <f t="shared" si="0"/>
        <v>16187.286315000001</v>
      </c>
      <c r="R23" s="37"/>
    </row>
    <row r="24" spans="3:18" ht="21" hidden="1" outlineLevel="1" thickBot="1">
      <c r="C24" s="141"/>
      <c r="D24" s="67" t="s">
        <v>23</v>
      </c>
      <c r="E24" s="135"/>
      <c r="F24" s="68"/>
      <c r="G24" s="67" t="s">
        <v>20</v>
      </c>
      <c r="H24" s="68"/>
      <c r="I24" s="138">
        <v>62605</v>
      </c>
      <c r="J24" s="70"/>
      <c r="K24" s="139"/>
      <c r="L24" s="67">
        <v>1.57956</v>
      </c>
      <c r="M24" s="135"/>
      <c r="N24" s="68"/>
      <c r="O24" s="137">
        <v>0.18</v>
      </c>
      <c r="P24" s="68"/>
      <c r="Q24" s="138">
        <f t="shared" si="0"/>
        <v>116688.257484</v>
      </c>
      <c r="R24" s="71"/>
    </row>
    <row r="25" spans="3:18" ht="20.25" hidden="1" outlineLevel="1">
      <c r="C25" s="140" t="s">
        <v>15</v>
      </c>
      <c r="D25" s="54" t="s">
        <v>22</v>
      </c>
      <c r="E25" s="116"/>
      <c r="F25" s="55"/>
      <c r="G25" s="54" t="s">
        <v>20</v>
      </c>
      <c r="H25" s="55"/>
      <c r="I25" s="36">
        <v>13485</v>
      </c>
      <c r="J25" s="56"/>
      <c r="K25" s="57"/>
      <c r="L25" s="54">
        <v>1.12213</v>
      </c>
      <c r="M25" s="116"/>
      <c r="N25" s="3"/>
      <c r="O25" s="136">
        <v>0.18</v>
      </c>
      <c r="P25" s="55"/>
      <c r="Q25" s="36">
        <f t="shared" si="0"/>
        <v>17855.669199</v>
      </c>
      <c r="R25" s="37"/>
    </row>
    <row r="26" spans="3:18" ht="21" hidden="1" outlineLevel="1" thickBot="1">
      <c r="C26" s="141"/>
      <c r="D26" s="67" t="s">
        <v>23</v>
      </c>
      <c r="E26" s="135"/>
      <c r="F26" s="68"/>
      <c r="G26" s="67" t="s">
        <v>20</v>
      </c>
      <c r="H26" s="68"/>
      <c r="I26" s="138">
        <v>75547</v>
      </c>
      <c r="J26" s="70"/>
      <c r="K26" s="139"/>
      <c r="L26" s="67">
        <v>1.60777</v>
      </c>
      <c r="M26" s="135"/>
      <c r="N26" s="68"/>
      <c r="O26" s="137">
        <v>0.18</v>
      </c>
      <c r="P26" s="68"/>
      <c r="Q26" s="138">
        <f t="shared" si="0"/>
        <v>143325.39622419997</v>
      </c>
      <c r="R26" s="71"/>
    </row>
    <row r="27" spans="3:18" ht="20.25" hidden="1" outlineLevel="1">
      <c r="C27" s="140" t="s">
        <v>16</v>
      </c>
      <c r="D27" s="54" t="s">
        <v>22</v>
      </c>
      <c r="E27" s="116"/>
      <c r="F27" s="55"/>
      <c r="G27" s="54" t="s">
        <v>20</v>
      </c>
      <c r="H27" s="55"/>
      <c r="I27" s="36">
        <v>18323</v>
      </c>
      <c r="J27" s="56"/>
      <c r="K27" s="57"/>
      <c r="L27" s="54">
        <v>1.12213</v>
      </c>
      <c r="M27" s="116"/>
      <c r="N27" s="3"/>
      <c r="O27" s="136">
        <v>0.18</v>
      </c>
      <c r="P27" s="55"/>
      <c r="Q27" s="36">
        <f t="shared" si="0"/>
        <v>24261.7298282</v>
      </c>
      <c r="R27" s="37"/>
    </row>
    <row r="28" spans="3:18" ht="21" hidden="1" outlineLevel="1" thickBot="1">
      <c r="C28" s="141"/>
      <c r="D28" s="67" t="s">
        <v>23</v>
      </c>
      <c r="E28" s="135"/>
      <c r="F28" s="68"/>
      <c r="G28" s="67" t="s">
        <v>20</v>
      </c>
      <c r="H28" s="68"/>
      <c r="I28" s="138">
        <v>94498</v>
      </c>
      <c r="J28" s="70"/>
      <c r="K28" s="139"/>
      <c r="L28" s="67">
        <v>1.6364</v>
      </c>
      <c r="M28" s="135"/>
      <c r="N28" s="68"/>
      <c r="O28" s="137">
        <v>0.18</v>
      </c>
      <c r="P28" s="68"/>
      <c r="Q28" s="138">
        <f t="shared" si="0"/>
        <v>182471.10209600002</v>
      </c>
      <c r="R28" s="71"/>
    </row>
    <row r="29" spans="3:18" ht="20.25" hidden="1" outlineLevel="1">
      <c r="C29" s="140" t="s">
        <v>17</v>
      </c>
      <c r="D29" s="54" t="s">
        <v>22</v>
      </c>
      <c r="E29" s="116"/>
      <c r="F29" s="55"/>
      <c r="G29" s="54" t="s">
        <v>20</v>
      </c>
      <c r="H29" s="55"/>
      <c r="I29" s="36">
        <v>20224</v>
      </c>
      <c r="J29" s="56"/>
      <c r="K29" s="57"/>
      <c r="L29" s="54">
        <v>1.12213</v>
      </c>
      <c r="M29" s="116"/>
      <c r="N29" s="3"/>
      <c r="O29" s="136">
        <v>0.18</v>
      </c>
      <c r="P29" s="55"/>
      <c r="Q29" s="36">
        <f t="shared" si="0"/>
        <v>26778.8694016</v>
      </c>
      <c r="R29" s="37"/>
    </row>
    <row r="30" spans="3:18" ht="21" hidden="1" outlineLevel="1" thickBot="1">
      <c r="C30" s="141"/>
      <c r="D30" s="67" t="s">
        <v>23</v>
      </c>
      <c r="E30" s="135"/>
      <c r="F30" s="68"/>
      <c r="G30" s="67" t="s">
        <v>20</v>
      </c>
      <c r="H30" s="68"/>
      <c r="I30" s="138">
        <v>95206</v>
      </c>
      <c r="J30" s="70"/>
      <c r="K30" s="139"/>
      <c r="L30" s="67">
        <v>1.58351</v>
      </c>
      <c r="M30" s="135"/>
      <c r="N30" s="68"/>
      <c r="O30" s="137">
        <v>0.18</v>
      </c>
      <c r="P30" s="68"/>
      <c r="Q30" s="138">
        <f t="shared" si="0"/>
        <v>177896.3906108</v>
      </c>
      <c r="R30" s="71"/>
    </row>
    <row r="31" spans="3:18" ht="20.25" hidden="1" outlineLevel="1">
      <c r="C31" s="140" t="s">
        <v>18</v>
      </c>
      <c r="D31" s="54" t="s">
        <v>22</v>
      </c>
      <c r="E31" s="116"/>
      <c r="F31" s="55"/>
      <c r="G31" s="54" t="s">
        <v>20</v>
      </c>
      <c r="H31" s="55"/>
      <c r="I31" s="36">
        <v>24553</v>
      </c>
      <c r="J31" s="56"/>
      <c r="K31" s="57"/>
      <c r="L31" s="54">
        <v>1.12213</v>
      </c>
      <c r="M31" s="116"/>
      <c r="N31" s="3"/>
      <c r="O31" s="136">
        <v>0.18</v>
      </c>
      <c r="P31" s="55"/>
      <c r="Q31" s="36">
        <f t="shared" si="0"/>
        <v>32510.9563102</v>
      </c>
      <c r="R31" s="37"/>
    </row>
    <row r="32" spans="3:18" ht="21" hidden="1" outlineLevel="1" thickBot="1">
      <c r="C32" s="141"/>
      <c r="D32" s="67" t="s">
        <v>23</v>
      </c>
      <c r="E32" s="135"/>
      <c r="F32" s="68"/>
      <c r="G32" s="67" t="s">
        <v>20</v>
      </c>
      <c r="H32" s="68"/>
      <c r="I32" s="138">
        <v>116608</v>
      </c>
      <c r="J32" s="70"/>
      <c r="K32" s="139"/>
      <c r="L32" s="67">
        <v>1.49978</v>
      </c>
      <c r="M32" s="135"/>
      <c r="N32" s="68"/>
      <c r="O32" s="137">
        <v>0.18</v>
      </c>
      <c r="P32" s="68"/>
      <c r="Q32" s="138">
        <f t="shared" si="0"/>
        <v>206365.88856319996</v>
      </c>
      <c r="R32" s="71"/>
    </row>
    <row r="33" spans="3:18" ht="20.25" hidden="1" outlineLevel="1">
      <c r="C33" s="147" t="s">
        <v>24</v>
      </c>
      <c r="D33" s="149" t="s">
        <v>22</v>
      </c>
      <c r="E33" s="150"/>
      <c r="F33" s="146"/>
      <c r="G33" s="149" t="s">
        <v>20</v>
      </c>
      <c r="H33" s="146"/>
      <c r="I33" s="143">
        <f>I9+I11+I13+I15+I17+I19+I21+I23+I25+I27+I29+I31</f>
        <v>329755</v>
      </c>
      <c r="J33" s="151"/>
      <c r="K33" s="152"/>
      <c r="L33" s="149">
        <v>1.12213</v>
      </c>
      <c r="M33" s="150"/>
      <c r="N33" s="17"/>
      <c r="O33" s="145">
        <v>0.18</v>
      </c>
      <c r="P33" s="146"/>
      <c r="Q33" s="143">
        <f>I33*L33*1.18</f>
        <v>436633.01421700005</v>
      </c>
      <c r="R33" s="144"/>
    </row>
    <row r="34" spans="3:18" ht="21" hidden="1" outlineLevel="1" thickBot="1">
      <c r="C34" s="148"/>
      <c r="D34" s="28" t="s">
        <v>23</v>
      </c>
      <c r="E34" s="29"/>
      <c r="F34" s="30"/>
      <c r="G34" s="28" t="s">
        <v>20</v>
      </c>
      <c r="H34" s="30"/>
      <c r="I34" s="31">
        <f>I10+I12+I14+I16+I18+I20+I22+I24+I26+I28+I30+I32</f>
        <v>890151</v>
      </c>
      <c r="J34" s="32"/>
      <c r="K34" s="33"/>
      <c r="L34" s="28"/>
      <c r="M34" s="29"/>
      <c r="N34" s="30"/>
      <c r="O34" s="153">
        <v>0.18</v>
      </c>
      <c r="P34" s="30"/>
      <c r="Q34" s="31">
        <f>Q10+Q12+Q14+Q16+Q18+Q20+Q22+Q24+Q26+Q28+Q30+Q32</f>
        <v>1587889.2090868</v>
      </c>
      <c r="R34" s="35"/>
    </row>
    <row r="35" spans="3:18" ht="29.25" customHeight="1" hidden="1" outlineLevel="1" thickBot="1">
      <c r="C35" s="96" t="s">
        <v>25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</row>
    <row r="36" spans="3:18" ht="20.25" hidden="1" outlineLevel="1">
      <c r="C36" s="6" t="s">
        <v>7</v>
      </c>
      <c r="D36" s="54" t="s">
        <v>19</v>
      </c>
      <c r="E36" s="116"/>
      <c r="F36" s="55"/>
      <c r="G36" s="54" t="s">
        <v>20</v>
      </c>
      <c r="H36" s="55"/>
      <c r="I36" s="36">
        <v>134759</v>
      </c>
      <c r="J36" s="56"/>
      <c r="K36" s="57"/>
      <c r="L36" s="54">
        <v>1.54618</v>
      </c>
      <c r="M36" s="55"/>
      <c r="N36" s="7"/>
      <c r="O36" s="58">
        <v>0.18</v>
      </c>
      <c r="P36" s="55"/>
      <c r="Q36" s="56">
        <f aca="true" t="shared" si="1" ref="Q36:Q43">I36*L36*1.18</f>
        <v>245866.7713316</v>
      </c>
      <c r="R36" s="37"/>
    </row>
    <row r="37" spans="3:18" ht="20.25" hidden="1" outlineLevel="1">
      <c r="C37" s="8" t="s">
        <v>8</v>
      </c>
      <c r="D37" s="91" t="s">
        <v>19</v>
      </c>
      <c r="E37" s="105"/>
      <c r="F37" s="92"/>
      <c r="G37" s="91" t="s">
        <v>20</v>
      </c>
      <c r="H37" s="92"/>
      <c r="I37" s="93">
        <v>126431</v>
      </c>
      <c r="J37" s="72"/>
      <c r="K37" s="94"/>
      <c r="L37" s="91">
        <v>1.65581</v>
      </c>
      <c r="M37" s="92"/>
      <c r="N37" s="9"/>
      <c r="O37" s="95">
        <v>0.18</v>
      </c>
      <c r="P37" s="92"/>
      <c r="Q37" s="72">
        <f t="shared" si="1"/>
        <v>247027.94264979998</v>
      </c>
      <c r="R37" s="73"/>
    </row>
    <row r="38" spans="3:18" ht="20.25" hidden="1" outlineLevel="1">
      <c r="C38" s="8" t="s">
        <v>9</v>
      </c>
      <c r="D38" s="91" t="s">
        <v>19</v>
      </c>
      <c r="E38" s="105"/>
      <c r="F38" s="92"/>
      <c r="G38" s="91" t="s">
        <v>20</v>
      </c>
      <c r="H38" s="92"/>
      <c r="I38" s="93">
        <v>131871</v>
      </c>
      <c r="J38" s="72"/>
      <c r="K38" s="94"/>
      <c r="L38" s="91">
        <v>1.52587</v>
      </c>
      <c r="M38" s="92"/>
      <c r="N38" s="9"/>
      <c r="O38" s="95">
        <v>0.18</v>
      </c>
      <c r="P38" s="92"/>
      <c r="Q38" s="72">
        <f t="shared" si="1"/>
        <v>237437.24326860002</v>
      </c>
      <c r="R38" s="73"/>
    </row>
    <row r="39" spans="3:18" ht="20.25" hidden="1" outlineLevel="1">
      <c r="C39" s="8" t="s">
        <v>10</v>
      </c>
      <c r="D39" s="91" t="s">
        <v>19</v>
      </c>
      <c r="E39" s="105"/>
      <c r="F39" s="92"/>
      <c r="G39" s="91" t="s">
        <v>20</v>
      </c>
      <c r="H39" s="92"/>
      <c r="I39" s="93">
        <v>114153</v>
      </c>
      <c r="J39" s="72"/>
      <c r="K39" s="94"/>
      <c r="L39" s="91">
        <v>1.55865</v>
      </c>
      <c r="M39" s="92"/>
      <c r="N39" s="9"/>
      <c r="O39" s="95">
        <v>0.18</v>
      </c>
      <c r="P39" s="92"/>
      <c r="Q39" s="72">
        <f t="shared" si="1"/>
        <v>209950.99667099997</v>
      </c>
      <c r="R39" s="73"/>
    </row>
    <row r="40" spans="3:18" ht="20.25" hidden="1" outlineLevel="1">
      <c r="C40" s="8" t="s">
        <v>11</v>
      </c>
      <c r="D40" s="91" t="s">
        <v>19</v>
      </c>
      <c r="E40" s="105"/>
      <c r="F40" s="92"/>
      <c r="G40" s="91" t="s">
        <v>20</v>
      </c>
      <c r="H40" s="92"/>
      <c r="I40" s="93">
        <v>98109</v>
      </c>
      <c r="J40" s="72"/>
      <c r="K40" s="94"/>
      <c r="L40" s="91">
        <v>1.5186</v>
      </c>
      <c r="M40" s="92"/>
      <c r="N40" s="9"/>
      <c r="O40" s="95">
        <v>0.18</v>
      </c>
      <c r="P40" s="92"/>
      <c r="Q40" s="72">
        <f t="shared" si="1"/>
        <v>175806.226332</v>
      </c>
      <c r="R40" s="73"/>
    </row>
    <row r="41" spans="3:18" ht="20.25" hidden="1" outlineLevel="1">
      <c r="C41" s="8" t="s">
        <v>12</v>
      </c>
      <c r="D41" s="91" t="s">
        <v>19</v>
      </c>
      <c r="E41" s="105"/>
      <c r="F41" s="92"/>
      <c r="G41" s="91" t="s">
        <v>20</v>
      </c>
      <c r="H41" s="92"/>
      <c r="I41" s="93">
        <v>80157</v>
      </c>
      <c r="J41" s="72"/>
      <c r="K41" s="94"/>
      <c r="L41" s="91">
        <v>1.56395</v>
      </c>
      <c r="M41" s="92"/>
      <c r="N41" s="9"/>
      <c r="O41" s="95">
        <v>0.18</v>
      </c>
      <c r="P41" s="92"/>
      <c r="Q41" s="72">
        <f t="shared" si="1"/>
        <v>147926.617377</v>
      </c>
      <c r="R41" s="73"/>
    </row>
    <row r="42" spans="3:18" ht="20.25" hidden="1" outlineLevel="1">
      <c r="C42" s="8" t="s">
        <v>13</v>
      </c>
      <c r="D42" s="91" t="s">
        <v>19</v>
      </c>
      <c r="E42" s="105"/>
      <c r="F42" s="92"/>
      <c r="G42" s="91" t="s">
        <v>20</v>
      </c>
      <c r="H42" s="92"/>
      <c r="I42" s="93">
        <v>92937</v>
      </c>
      <c r="J42" s="72"/>
      <c r="K42" s="94"/>
      <c r="L42" s="91">
        <v>1.45008</v>
      </c>
      <c r="M42" s="92"/>
      <c r="N42" s="9"/>
      <c r="O42" s="95">
        <v>0.18</v>
      </c>
      <c r="P42" s="92"/>
      <c r="Q42" s="72">
        <f t="shared" si="1"/>
        <v>159023.98025280001</v>
      </c>
      <c r="R42" s="73"/>
    </row>
    <row r="43" spans="3:18" ht="20.25" hidden="1" outlineLevel="1">
      <c r="C43" s="8" t="s">
        <v>14</v>
      </c>
      <c r="D43" s="91" t="s">
        <v>19</v>
      </c>
      <c r="E43" s="105"/>
      <c r="F43" s="92"/>
      <c r="G43" s="91" t="s">
        <v>20</v>
      </c>
      <c r="H43" s="92"/>
      <c r="I43" s="93">
        <v>83057</v>
      </c>
      <c r="J43" s="72"/>
      <c r="K43" s="94"/>
      <c r="L43" s="91">
        <v>1.42794</v>
      </c>
      <c r="M43" s="92"/>
      <c r="N43" s="9"/>
      <c r="O43" s="95">
        <v>0.18</v>
      </c>
      <c r="P43" s="92"/>
      <c r="Q43" s="72">
        <f t="shared" si="1"/>
        <v>139948.4868444</v>
      </c>
      <c r="R43" s="73"/>
    </row>
    <row r="44" spans="3:18" ht="20.25" hidden="1" outlineLevel="1">
      <c r="C44" s="8" t="s">
        <v>15</v>
      </c>
      <c r="D44" s="91" t="s">
        <v>19</v>
      </c>
      <c r="E44" s="105"/>
      <c r="F44" s="92"/>
      <c r="G44" s="91" t="s">
        <v>20</v>
      </c>
      <c r="H44" s="92"/>
      <c r="I44" s="93">
        <v>104667</v>
      </c>
      <c r="J44" s="72"/>
      <c r="K44" s="94"/>
      <c r="L44" s="91">
        <v>1.52249</v>
      </c>
      <c r="M44" s="92"/>
      <c r="N44" s="13"/>
      <c r="O44" s="95">
        <v>0.18</v>
      </c>
      <c r="P44" s="92"/>
      <c r="Q44" s="72">
        <f>I44*L44*1.18</f>
        <v>188038.26377939997</v>
      </c>
      <c r="R44" s="73"/>
    </row>
    <row r="45" spans="3:18" ht="20.25" hidden="1" outlineLevel="1">
      <c r="C45" s="8" t="s">
        <v>26</v>
      </c>
      <c r="D45" s="91" t="s">
        <v>19</v>
      </c>
      <c r="E45" s="105"/>
      <c r="F45" s="92"/>
      <c r="G45" s="91" t="s">
        <v>20</v>
      </c>
      <c r="H45" s="92"/>
      <c r="I45" s="93">
        <v>94877</v>
      </c>
      <c r="J45" s="72"/>
      <c r="K45" s="94"/>
      <c r="L45" s="91">
        <v>1.50334</v>
      </c>
      <c r="M45" s="92"/>
      <c r="N45" s="13"/>
      <c r="O45" s="95">
        <v>0.18</v>
      </c>
      <c r="P45" s="92"/>
      <c r="Q45" s="72">
        <f>I45*L45*1.18</f>
        <v>168306.21923239998</v>
      </c>
      <c r="R45" s="73"/>
    </row>
    <row r="46" spans="3:18" ht="20.25" hidden="1" outlineLevel="1">
      <c r="C46" s="8" t="s">
        <v>17</v>
      </c>
      <c r="D46" s="91" t="s">
        <v>19</v>
      </c>
      <c r="E46" s="105"/>
      <c r="F46" s="92"/>
      <c r="G46" s="91" t="s">
        <v>20</v>
      </c>
      <c r="H46" s="92"/>
      <c r="I46" s="93">
        <v>130849</v>
      </c>
      <c r="J46" s="72"/>
      <c r="K46" s="94"/>
      <c r="L46" s="91">
        <v>1.46843</v>
      </c>
      <c r="M46" s="92"/>
      <c r="N46" s="13"/>
      <c r="O46" s="95">
        <v>0.18</v>
      </c>
      <c r="P46" s="92"/>
      <c r="Q46" s="72">
        <f>I46*L46*1.18</f>
        <v>226728.26454259997</v>
      </c>
      <c r="R46" s="73"/>
    </row>
    <row r="47" spans="3:18" ht="20.25" hidden="1" outlineLevel="1">
      <c r="C47" s="8" t="s">
        <v>18</v>
      </c>
      <c r="D47" s="91" t="s">
        <v>19</v>
      </c>
      <c r="E47" s="105"/>
      <c r="F47" s="92"/>
      <c r="G47" s="91" t="s">
        <v>20</v>
      </c>
      <c r="H47" s="92"/>
      <c r="I47" s="93">
        <v>139946</v>
      </c>
      <c r="J47" s="72"/>
      <c r="K47" s="94"/>
      <c r="L47" s="91">
        <v>1.40369</v>
      </c>
      <c r="M47" s="92"/>
      <c r="N47" s="13"/>
      <c r="O47" s="95">
        <v>0.18</v>
      </c>
      <c r="P47" s="92"/>
      <c r="Q47" s="72">
        <f>I47*L47*1.18</f>
        <v>231800.14487319998</v>
      </c>
      <c r="R47" s="73"/>
    </row>
    <row r="48" spans="3:18" ht="21" hidden="1" outlineLevel="1" thickBot="1">
      <c r="C48" s="15" t="s">
        <v>24</v>
      </c>
      <c r="D48" s="28" t="s">
        <v>19</v>
      </c>
      <c r="E48" s="29"/>
      <c r="F48" s="30"/>
      <c r="G48" s="28" t="s">
        <v>20</v>
      </c>
      <c r="H48" s="30"/>
      <c r="I48" s="31">
        <f>SUM(I36:K47)</f>
        <v>1331813</v>
      </c>
      <c r="J48" s="32"/>
      <c r="K48" s="33"/>
      <c r="L48" s="28"/>
      <c r="M48" s="30"/>
      <c r="N48" s="16"/>
      <c r="O48" s="34">
        <v>0.18</v>
      </c>
      <c r="P48" s="30"/>
      <c r="Q48" s="32">
        <f>SUM(Q36:R47)</f>
        <v>2377861.1571548</v>
      </c>
      <c r="R48" s="35"/>
    </row>
    <row r="49" spans="3:18" ht="21" hidden="1" outlineLevel="1" thickBot="1">
      <c r="C49" s="10"/>
      <c r="D49" s="11"/>
      <c r="E49" s="11"/>
      <c r="F49" s="11"/>
      <c r="G49" s="11"/>
      <c r="H49" s="11"/>
      <c r="I49" s="12"/>
      <c r="J49" s="12"/>
      <c r="K49" s="12"/>
      <c r="L49" s="11"/>
      <c r="M49" s="11"/>
      <c r="N49" s="13"/>
      <c r="O49" s="14"/>
      <c r="P49" s="11"/>
      <c r="Q49" s="12"/>
      <c r="R49" s="12"/>
    </row>
    <row r="50" spans="3:18" ht="29.25" customHeight="1" hidden="1" outlineLevel="1" thickBot="1">
      <c r="C50" s="96" t="s">
        <v>27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</row>
    <row r="51" spans="3:18" ht="20.25" hidden="1" outlineLevel="1">
      <c r="C51" s="6" t="s">
        <v>7</v>
      </c>
      <c r="D51" s="54" t="s">
        <v>19</v>
      </c>
      <c r="E51" s="116"/>
      <c r="F51" s="55"/>
      <c r="G51" s="54" t="s">
        <v>20</v>
      </c>
      <c r="H51" s="55"/>
      <c r="I51" s="36">
        <v>7512</v>
      </c>
      <c r="J51" s="56"/>
      <c r="K51" s="57"/>
      <c r="L51" s="54">
        <v>3.24984</v>
      </c>
      <c r="M51" s="55"/>
      <c r="N51" s="7"/>
      <c r="O51" s="58">
        <v>0.18</v>
      </c>
      <c r="P51" s="55"/>
      <c r="Q51" s="56">
        <f>I51*L51*1.18</f>
        <v>28807.1017344</v>
      </c>
      <c r="R51" s="37"/>
    </row>
    <row r="52" spans="3:18" ht="20.25" hidden="1" outlineLevel="1">
      <c r="C52" s="8" t="s">
        <v>8</v>
      </c>
      <c r="D52" s="91" t="s">
        <v>19</v>
      </c>
      <c r="E52" s="105"/>
      <c r="F52" s="92"/>
      <c r="G52" s="91" t="s">
        <v>20</v>
      </c>
      <c r="H52" s="92"/>
      <c r="I52" s="93">
        <v>150875</v>
      </c>
      <c r="J52" s="72"/>
      <c r="K52" s="94"/>
      <c r="L52" s="91">
        <v>1.33722</v>
      </c>
      <c r="M52" s="92"/>
      <c r="N52" s="9"/>
      <c r="O52" s="95">
        <v>0.18</v>
      </c>
      <c r="P52" s="92"/>
      <c r="Q52" s="72">
        <f aca="true" t="shared" si="2" ref="Q52:Q63">I52*L52*1.18</f>
        <v>238068.61964999998</v>
      </c>
      <c r="R52" s="73"/>
    </row>
    <row r="53" spans="3:18" ht="20.25" hidden="1" outlineLevel="1">
      <c r="C53" s="8" t="s">
        <v>9</v>
      </c>
      <c r="D53" s="91" t="s">
        <v>19</v>
      </c>
      <c r="E53" s="105"/>
      <c r="F53" s="92"/>
      <c r="G53" s="91" t="s">
        <v>20</v>
      </c>
      <c r="H53" s="92"/>
      <c r="I53" s="93">
        <v>140980</v>
      </c>
      <c r="J53" s="72"/>
      <c r="K53" s="94"/>
      <c r="L53" s="91">
        <v>1.38722</v>
      </c>
      <c r="M53" s="92"/>
      <c r="N53" s="9"/>
      <c r="O53" s="95">
        <v>0.18</v>
      </c>
      <c r="P53" s="92"/>
      <c r="Q53" s="72">
        <f t="shared" si="2"/>
        <v>230772.92520799997</v>
      </c>
      <c r="R53" s="73"/>
    </row>
    <row r="54" spans="3:18" ht="20.25" hidden="1" outlineLevel="1">
      <c r="C54" s="8" t="s">
        <v>10</v>
      </c>
      <c r="D54" s="91" t="s">
        <v>19</v>
      </c>
      <c r="E54" s="105"/>
      <c r="F54" s="92"/>
      <c r="G54" s="91" t="s">
        <v>20</v>
      </c>
      <c r="H54" s="92"/>
      <c r="I54" s="93">
        <v>120738</v>
      </c>
      <c r="J54" s="72"/>
      <c r="K54" s="94"/>
      <c r="L54" s="91">
        <v>1.46453</v>
      </c>
      <c r="M54" s="92"/>
      <c r="N54" s="9"/>
      <c r="O54" s="95">
        <v>0.18</v>
      </c>
      <c r="P54" s="92"/>
      <c r="Q54" s="72">
        <f t="shared" si="2"/>
        <v>208652.81930519998</v>
      </c>
      <c r="R54" s="73"/>
    </row>
    <row r="55" spans="3:18" ht="20.25" hidden="1" outlineLevel="1">
      <c r="C55" s="8" t="s">
        <v>11</v>
      </c>
      <c r="D55" s="91" t="s">
        <v>19</v>
      </c>
      <c r="E55" s="105"/>
      <c r="F55" s="92"/>
      <c r="G55" s="91" t="s">
        <v>20</v>
      </c>
      <c r="H55" s="92"/>
      <c r="I55" s="93">
        <v>112158</v>
      </c>
      <c r="J55" s="72"/>
      <c r="K55" s="94"/>
      <c r="L55" s="91">
        <v>1.44438</v>
      </c>
      <c r="M55" s="92"/>
      <c r="N55" s="9"/>
      <c r="O55" s="95">
        <v>0.18</v>
      </c>
      <c r="P55" s="92"/>
      <c r="Q55" s="72">
        <f t="shared" si="2"/>
        <v>191158.5510072</v>
      </c>
      <c r="R55" s="73"/>
    </row>
    <row r="56" spans="3:18" ht="20.25" hidden="1" outlineLevel="1">
      <c r="C56" s="8" t="s">
        <v>12</v>
      </c>
      <c r="D56" s="91" t="s">
        <v>19</v>
      </c>
      <c r="E56" s="105"/>
      <c r="F56" s="92"/>
      <c r="G56" s="91" t="s">
        <v>20</v>
      </c>
      <c r="H56" s="92"/>
      <c r="I56" s="93">
        <v>96320</v>
      </c>
      <c r="J56" s="72"/>
      <c r="K56" s="94"/>
      <c r="L56" s="91">
        <v>1.41233</v>
      </c>
      <c r="M56" s="92"/>
      <c r="N56" s="9"/>
      <c r="O56" s="95">
        <v>0.18</v>
      </c>
      <c r="P56" s="92"/>
      <c r="Q56" s="72">
        <f t="shared" si="2"/>
        <v>160522.03820799998</v>
      </c>
      <c r="R56" s="73"/>
    </row>
    <row r="57" spans="3:18" ht="20.25" hidden="1" outlineLevel="1">
      <c r="C57" s="8" t="s">
        <v>13</v>
      </c>
      <c r="D57" s="91" t="s">
        <v>19</v>
      </c>
      <c r="E57" s="105"/>
      <c r="F57" s="92"/>
      <c r="G57" s="91" t="s">
        <v>20</v>
      </c>
      <c r="H57" s="92"/>
      <c r="I57" s="93">
        <v>111679</v>
      </c>
      <c r="J57" s="72"/>
      <c r="K57" s="94"/>
      <c r="L57" s="91">
        <v>1.67444</v>
      </c>
      <c r="M57" s="92"/>
      <c r="N57" s="9"/>
      <c r="O57" s="95">
        <v>0.18</v>
      </c>
      <c r="P57" s="92"/>
      <c r="Q57" s="72">
        <f t="shared" si="2"/>
        <v>220659.74601679997</v>
      </c>
      <c r="R57" s="73"/>
    </row>
    <row r="58" spans="3:18" ht="20.25" hidden="1" outlineLevel="1">
      <c r="C58" s="8" t="s">
        <v>14</v>
      </c>
      <c r="D58" s="91" t="s">
        <v>19</v>
      </c>
      <c r="E58" s="105"/>
      <c r="F58" s="92"/>
      <c r="G58" s="91" t="s">
        <v>20</v>
      </c>
      <c r="H58" s="92"/>
      <c r="I58" s="93">
        <v>103665</v>
      </c>
      <c r="J58" s="72"/>
      <c r="K58" s="94"/>
      <c r="L58" s="91">
        <v>1.75185</v>
      </c>
      <c r="M58" s="92"/>
      <c r="N58" s="9"/>
      <c r="O58" s="95">
        <v>0.18</v>
      </c>
      <c r="P58" s="92"/>
      <c r="Q58" s="72">
        <f t="shared" si="2"/>
        <v>214294.52569499996</v>
      </c>
      <c r="R58" s="73"/>
    </row>
    <row r="59" spans="3:18" ht="20.25" hidden="1" outlineLevel="1">
      <c r="C59" s="8" t="s">
        <v>15</v>
      </c>
      <c r="D59" s="91" t="s">
        <v>19</v>
      </c>
      <c r="E59" s="105"/>
      <c r="F59" s="92"/>
      <c r="G59" s="91" t="s">
        <v>20</v>
      </c>
      <c r="H59" s="92"/>
      <c r="I59" s="93">
        <v>110779</v>
      </c>
      <c r="J59" s="72"/>
      <c r="K59" s="94"/>
      <c r="L59" s="91">
        <v>1.77063</v>
      </c>
      <c r="M59" s="92"/>
      <c r="N59" s="13"/>
      <c r="O59" s="95">
        <v>0.18</v>
      </c>
      <c r="P59" s="92"/>
      <c r="Q59" s="72">
        <f t="shared" si="2"/>
        <v>231455.37250859998</v>
      </c>
      <c r="R59" s="73"/>
    </row>
    <row r="60" spans="3:18" ht="20.25" hidden="1" outlineLevel="1">
      <c r="C60" s="103" t="s">
        <v>26</v>
      </c>
      <c r="D60" s="91" t="s">
        <v>28</v>
      </c>
      <c r="E60" s="105"/>
      <c r="F60" s="92"/>
      <c r="G60" s="91" t="s">
        <v>20</v>
      </c>
      <c r="H60" s="92"/>
      <c r="I60" s="93">
        <v>115700</v>
      </c>
      <c r="J60" s="72"/>
      <c r="K60" s="94"/>
      <c r="L60" s="91">
        <v>1.72238</v>
      </c>
      <c r="M60" s="92"/>
      <c r="N60" s="13"/>
      <c r="O60" s="95">
        <v>0.18</v>
      </c>
      <c r="P60" s="92"/>
      <c r="Q60" s="72">
        <f t="shared" si="2"/>
        <v>235149.65188</v>
      </c>
      <c r="R60" s="73"/>
    </row>
    <row r="61" spans="3:18" ht="20.25" hidden="1" outlineLevel="1">
      <c r="C61" s="104"/>
      <c r="D61" s="91" t="s">
        <v>29</v>
      </c>
      <c r="E61" s="105"/>
      <c r="F61" s="92"/>
      <c r="G61" s="91" t="s">
        <v>20</v>
      </c>
      <c r="H61" s="92"/>
      <c r="I61" s="113">
        <v>29007</v>
      </c>
      <c r="J61" s="114"/>
      <c r="K61" s="115"/>
      <c r="L61" s="106">
        <v>1.61093</v>
      </c>
      <c r="M61" s="107"/>
      <c r="N61" s="13"/>
      <c r="O61" s="95">
        <v>0.18</v>
      </c>
      <c r="P61" s="92"/>
      <c r="Q61" s="72">
        <f>I61*L61*1.18</f>
        <v>55139.33088179999</v>
      </c>
      <c r="R61" s="73"/>
    </row>
    <row r="62" spans="3:18" ht="20.25" hidden="1" outlineLevel="1">
      <c r="C62" s="8" t="s">
        <v>17</v>
      </c>
      <c r="D62" s="91" t="s">
        <v>19</v>
      </c>
      <c r="E62" s="105"/>
      <c r="F62" s="92"/>
      <c r="G62" s="91" t="s">
        <v>20</v>
      </c>
      <c r="H62" s="92"/>
      <c r="I62" s="108">
        <v>149434</v>
      </c>
      <c r="J62" s="109"/>
      <c r="K62" s="110"/>
      <c r="L62" s="111">
        <v>1.67588</v>
      </c>
      <c r="M62" s="112"/>
      <c r="N62" s="13"/>
      <c r="O62" s="95">
        <v>0.18</v>
      </c>
      <c r="P62" s="92"/>
      <c r="Q62" s="72">
        <f t="shared" si="2"/>
        <v>295511.4732656</v>
      </c>
      <c r="R62" s="73"/>
    </row>
    <row r="63" spans="3:18" ht="20.25" hidden="1" outlineLevel="1">
      <c r="C63" s="8" t="s">
        <v>18</v>
      </c>
      <c r="D63" s="91" t="s">
        <v>19</v>
      </c>
      <c r="E63" s="105"/>
      <c r="F63" s="92"/>
      <c r="G63" s="91" t="s">
        <v>20</v>
      </c>
      <c r="H63" s="92"/>
      <c r="I63" s="108">
        <v>167445</v>
      </c>
      <c r="J63" s="109"/>
      <c r="K63" s="110"/>
      <c r="L63" s="111">
        <v>1.63114</v>
      </c>
      <c r="M63" s="112"/>
      <c r="N63" s="13"/>
      <c r="O63" s="95">
        <v>0.18</v>
      </c>
      <c r="P63" s="92"/>
      <c r="Q63" s="72">
        <f t="shared" si="2"/>
        <v>322288.96001399995</v>
      </c>
      <c r="R63" s="73"/>
    </row>
    <row r="64" spans="3:25" ht="21" hidden="1" outlineLevel="1" thickBot="1">
      <c r="C64" s="15" t="s">
        <v>24</v>
      </c>
      <c r="D64" s="28" t="s">
        <v>19</v>
      </c>
      <c r="E64" s="29"/>
      <c r="F64" s="30"/>
      <c r="G64" s="28" t="s">
        <v>20</v>
      </c>
      <c r="H64" s="30"/>
      <c r="I64" s="31">
        <f>SUM(I51:K58)</f>
        <v>843927</v>
      </c>
      <c r="J64" s="32"/>
      <c r="K64" s="33"/>
      <c r="L64" s="28"/>
      <c r="M64" s="30"/>
      <c r="N64" s="16"/>
      <c r="O64" s="34">
        <v>0.18</v>
      </c>
      <c r="P64" s="30"/>
      <c r="Q64" s="32">
        <f>SUM(Q51:R63)</f>
        <v>2632481.1153746</v>
      </c>
      <c r="R64" s="35"/>
      <c r="Y64" s="18"/>
    </row>
    <row r="65" spans="3:18" ht="20.25" hidden="1" outlineLevel="1">
      <c r="C65" s="10"/>
      <c r="D65" s="11"/>
      <c r="E65" s="11"/>
      <c r="F65" s="11"/>
      <c r="G65" s="11"/>
      <c r="H65" s="11"/>
      <c r="I65" s="12"/>
      <c r="J65" s="12"/>
      <c r="K65" s="12"/>
      <c r="L65" s="11"/>
      <c r="M65" s="11"/>
      <c r="N65" s="13"/>
      <c r="O65" s="14"/>
      <c r="P65" s="11"/>
      <c r="Q65" s="12"/>
      <c r="R65" s="12"/>
    </row>
    <row r="66" ht="13.5" hidden="1" outlineLevel="1" thickBot="1"/>
    <row r="67" spans="3:18" ht="29.25" customHeight="1" hidden="1" outlineLevel="1" thickBot="1">
      <c r="C67" s="96" t="s">
        <v>30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</row>
    <row r="68" spans="3:18" ht="20.25" hidden="1" outlineLevel="1">
      <c r="C68" s="49" t="s">
        <v>7</v>
      </c>
      <c r="D68" s="88" t="s">
        <v>28</v>
      </c>
      <c r="E68" s="89"/>
      <c r="F68" s="90"/>
      <c r="G68" s="54" t="s">
        <v>20</v>
      </c>
      <c r="H68" s="55"/>
      <c r="I68" s="36">
        <v>114100</v>
      </c>
      <c r="J68" s="56"/>
      <c r="K68" s="57"/>
      <c r="L68" s="54">
        <v>1.58564</v>
      </c>
      <c r="M68" s="55"/>
      <c r="N68" s="7"/>
      <c r="O68" s="58">
        <v>0.18</v>
      </c>
      <c r="P68" s="55"/>
      <c r="Q68" s="56">
        <f aca="true" t="shared" si="3" ref="Q68:Q86">I68*L68*1.18</f>
        <v>213487.39832</v>
      </c>
      <c r="R68" s="37"/>
    </row>
    <row r="69" spans="3:18" ht="21" hidden="1" outlineLevel="1" thickBot="1">
      <c r="C69" s="50"/>
      <c r="D69" s="64" t="s">
        <v>29</v>
      </c>
      <c r="E69" s="65"/>
      <c r="F69" s="66"/>
      <c r="G69" s="67" t="s">
        <v>20</v>
      </c>
      <c r="H69" s="68"/>
      <c r="I69" s="43">
        <v>24796</v>
      </c>
      <c r="J69" s="44"/>
      <c r="K69" s="45"/>
      <c r="L69" s="41">
        <v>1.48019</v>
      </c>
      <c r="M69" s="42"/>
      <c r="N69" s="19"/>
      <c r="O69" s="69">
        <v>0.18</v>
      </c>
      <c r="P69" s="68"/>
      <c r="Q69" s="70">
        <f>I69*L69*1.18</f>
        <v>43309.2936632</v>
      </c>
      <c r="R69" s="71"/>
    </row>
    <row r="70" spans="3:18" ht="20.25" hidden="1" outlineLevel="1">
      <c r="C70" s="87" t="s">
        <v>8</v>
      </c>
      <c r="D70" s="88" t="s">
        <v>28</v>
      </c>
      <c r="E70" s="89"/>
      <c r="F70" s="90"/>
      <c r="G70" s="91" t="s">
        <v>20</v>
      </c>
      <c r="H70" s="92"/>
      <c r="I70" s="93">
        <v>114100</v>
      </c>
      <c r="J70" s="72"/>
      <c r="K70" s="94"/>
      <c r="L70" s="91">
        <v>1.58564</v>
      </c>
      <c r="M70" s="92"/>
      <c r="N70" s="9"/>
      <c r="O70" s="95">
        <v>0.18</v>
      </c>
      <c r="P70" s="92"/>
      <c r="Q70" s="72">
        <f>I70*L70*1.18</f>
        <v>213487.39832</v>
      </c>
      <c r="R70" s="73"/>
    </row>
    <row r="71" spans="3:18" ht="21" hidden="1" outlineLevel="1" thickBot="1">
      <c r="C71" s="87"/>
      <c r="D71" s="74" t="s">
        <v>29</v>
      </c>
      <c r="E71" s="75"/>
      <c r="F71" s="76"/>
      <c r="G71" s="77" t="s">
        <v>20</v>
      </c>
      <c r="H71" s="78"/>
      <c r="I71" s="79">
        <v>5115</v>
      </c>
      <c r="J71" s="80"/>
      <c r="K71" s="81"/>
      <c r="L71" s="82">
        <v>1.48019</v>
      </c>
      <c r="M71" s="83"/>
      <c r="N71" s="13"/>
      <c r="O71" s="84">
        <v>0.18</v>
      </c>
      <c r="P71" s="78"/>
      <c r="Q71" s="85">
        <f>I71*L71*1.18</f>
        <v>8933.982783</v>
      </c>
      <c r="R71" s="86"/>
    </row>
    <row r="72" spans="3:18" ht="20.25" hidden="1" outlineLevel="1">
      <c r="C72" s="49" t="s">
        <v>9</v>
      </c>
      <c r="D72" s="51" t="s">
        <v>28</v>
      </c>
      <c r="E72" s="52"/>
      <c r="F72" s="53"/>
      <c r="G72" s="54" t="s">
        <v>20</v>
      </c>
      <c r="H72" s="55"/>
      <c r="I72" s="36">
        <v>114100</v>
      </c>
      <c r="J72" s="56"/>
      <c r="K72" s="57"/>
      <c r="L72" s="54">
        <v>1.78754</v>
      </c>
      <c r="M72" s="55"/>
      <c r="N72" s="7"/>
      <c r="O72" s="58">
        <v>0.18</v>
      </c>
      <c r="P72" s="55"/>
      <c r="Q72" s="56">
        <f t="shared" si="3"/>
        <v>240670.81051999997</v>
      </c>
      <c r="R72" s="37"/>
    </row>
    <row r="73" spans="3:18" ht="21" hidden="1" outlineLevel="1" thickBot="1">
      <c r="C73" s="50"/>
      <c r="D73" s="64" t="s">
        <v>29</v>
      </c>
      <c r="E73" s="65"/>
      <c r="F73" s="66"/>
      <c r="G73" s="67" t="s">
        <v>20</v>
      </c>
      <c r="H73" s="68"/>
      <c r="I73" s="43">
        <v>21135</v>
      </c>
      <c r="J73" s="44"/>
      <c r="K73" s="45"/>
      <c r="L73" s="41">
        <v>1.69817</v>
      </c>
      <c r="M73" s="42"/>
      <c r="N73" s="19"/>
      <c r="O73" s="69">
        <v>0.18</v>
      </c>
      <c r="P73" s="68"/>
      <c r="Q73" s="70">
        <f>I73*L73*1.18</f>
        <v>42351.171081</v>
      </c>
      <c r="R73" s="71"/>
    </row>
    <row r="74" spans="3:18" ht="20.25" hidden="1" outlineLevel="1">
      <c r="C74" s="87" t="s">
        <v>10</v>
      </c>
      <c r="D74" s="88" t="s">
        <v>28</v>
      </c>
      <c r="E74" s="89"/>
      <c r="F74" s="90"/>
      <c r="G74" s="91" t="s">
        <v>20</v>
      </c>
      <c r="H74" s="92"/>
      <c r="I74" s="93">
        <v>107363</v>
      </c>
      <c r="J74" s="72"/>
      <c r="K74" s="94"/>
      <c r="L74" s="91">
        <v>1.80604</v>
      </c>
      <c r="M74" s="92"/>
      <c r="N74" s="9"/>
      <c r="O74" s="95">
        <v>0.18</v>
      </c>
      <c r="P74" s="92"/>
      <c r="Q74" s="72">
        <f t="shared" si="3"/>
        <v>228804.2095736</v>
      </c>
      <c r="R74" s="73"/>
    </row>
    <row r="75" spans="3:18" ht="21" hidden="1" outlineLevel="1" thickBot="1">
      <c r="C75" s="87"/>
      <c r="D75" s="74" t="s">
        <v>29</v>
      </c>
      <c r="E75" s="75"/>
      <c r="F75" s="76"/>
      <c r="G75" s="77" t="s">
        <v>20</v>
      </c>
      <c r="H75" s="78"/>
      <c r="I75" s="79"/>
      <c r="J75" s="80"/>
      <c r="K75" s="81"/>
      <c r="L75" s="82"/>
      <c r="M75" s="83"/>
      <c r="N75" s="13"/>
      <c r="O75" s="84">
        <v>0.18</v>
      </c>
      <c r="P75" s="78"/>
      <c r="Q75" s="79"/>
      <c r="R75" s="102"/>
    </row>
    <row r="76" spans="3:18" ht="20.25" hidden="1" outlineLevel="1">
      <c r="C76" s="49" t="s">
        <v>11</v>
      </c>
      <c r="D76" s="51" t="s">
        <v>28</v>
      </c>
      <c r="E76" s="52"/>
      <c r="F76" s="53"/>
      <c r="G76" s="54" t="s">
        <v>20</v>
      </c>
      <c r="H76" s="55"/>
      <c r="I76" s="36">
        <v>95494</v>
      </c>
      <c r="J76" s="56"/>
      <c r="K76" s="57"/>
      <c r="L76" s="54">
        <v>1.80875</v>
      </c>
      <c r="M76" s="55"/>
      <c r="N76" s="7"/>
      <c r="O76" s="58">
        <v>0.18</v>
      </c>
      <c r="P76" s="55"/>
      <c r="Q76" s="56">
        <f t="shared" si="3"/>
        <v>203815.23155000003</v>
      </c>
      <c r="R76" s="37"/>
    </row>
    <row r="77" spans="3:18" ht="21" hidden="1" outlineLevel="1" thickBot="1">
      <c r="C77" s="50"/>
      <c r="D77" s="64" t="s">
        <v>29</v>
      </c>
      <c r="E77" s="65"/>
      <c r="F77" s="66"/>
      <c r="G77" s="67" t="s">
        <v>20</v>
      </c>
      <c r="H77" s="68"/>
      <c r="I77" s="43"/>
      <c r="J77" s="44"/>
      <c r="K77" s="45"/>
      <c r="L77" s="41"/>
      <c r="M77" s="42"/>
      <c r="N77" s="19"/>
      <c r="O77" s="69">
        <v>0.18</v>
      </c>
      <c r="P77" s="68"/>
      <c r="Q77" s="43"/>
      <c r="R77" s="48"/>
    </row>
    <row r="78" spans="3:18" ht="20.25" hidden="1" outlineLevel="1">
      <c r="C78" s="87" t="s">
        <v>12</v>
      </c>
      <c r="D78" s="88" t="s">
        <v>28</v>
      </c>
      <c r="E78" s="89"/>
      <c r="F78" s="90"/>
      <c r="G78" s="91" t="s">
        <v>20</v>
      </c>
      <c r="H78" s="92"/>
      <c r="I78" s="93">
        <v>83786</v>
      </c>
      <c r="J78" s="72"/>
      <c r="K78" s="94"/>
      <c r="L78" s="91">
        <v>1.80875</v>
      </c>
      <c r="M78" s="92"/>
      <c r="N78" s="9"/>
      <c r="O78" s="95">
        <v>0.18</v>
      </c>
      <c r="P78" s="92"/>
      <c r="Q78" s="72">
        <f t="shared" si="3"/>
        <v>178826.55445000003</v>
      </c>
      <c r="R78" s="73"/>
    </row>
    <row r="79" spans="3:18" ht="21" hidden="1" outlineLevel="1" thickBot="1">
      <c r="C79" s="87"/>
      <c r="D79" s="74" t="s">
        <v>29</v>
      </c>
      <c r="E79" s="75"/>
      <c r="F79" s="76"/>
      <c r="G79" s="77" t="s">
        <v>20</v>
      </c>
      <c r="H79" s="78"/>
      <c r="I79" s="79"/>
      <c r="J79" s="80"/>
      <c r="K79" s="81"/>
      <c r="L79" s="82"/>
      <c r="M79" s="83"/>
      <c r="N79" s="13"/>
      <c r="O79" s="84">
        <v>0.18</v>
      </c>
      <c r="P79" s="78"/>
      <c r="Q79" s="79"/>
      <c r="R79" s="102"/>
    </row>
    <row r="80" spans="3:18" ht="20.25" hidden="1" outlineLevel="1">
      <c r="C80" s="49" t="s">
        <v>13</v>
      </c>
      <c r="D80" s="51" t="s">
        <v>28</v>
      </c>
      <c r="E80" s="52"/>
      <c r="F80" s="53"/>
      <c r="G80" s="54" t="s">
        <v>20</v>
      </c>
      <c r="H80" s="55"/>
      <c r="I80" s="36">
        <v>85204</v>
      </c>
      <c r="J80" s="56"/>
      <c r="K80" s="57"/>
      <c r="L80" s="54">
        <v>1.92498</v>
      </c>
      <c r="M80" s="55"/>
      <c r="N80" s="7"/>
      <c r="O80" s="58">
        <v>0.18</v>
      </c>
      <c r="P80" s="55"/>
      <c r="Q80" s="56">
        <f t="shared" si="3"/>
        <v>193538.8751856</v>
      </c>
      <c r="R80" s="37"/>
    </row>
    <row r="81" spans="3:18" ht="21" hidden="1" outlineLevel="1" thickBot="1">
      <c r="C81" s="50"/>
      <c r="D81" s="64" t="s">
        <v>29</v>
      </c>
      <c r="E81" s="65"/>
      <c r="F81" s="66"/>
      <c r="G81" s="67" t="s">
        <v>20</v>
      </c>
      <c r="H81" s="68"/>
      <c r="I81" s="43"/>
      <c r="J81" s="44"/>
      <c r="K81" s="45"/>
      <c r="L81" s="41"/>
      <c r="M81" s="42"/>
      <c r="N81" s="19"/>
      <c r="O81" s="69">
        <v>0.18</v>
      </c>
      <c r="P81" s="68"/>
      <c r="Q81" s="43"/>
      <c r="R81" s="48"/>
    </row>
    <row r="82" spans="3:18" ht="20.25" hidden="1" outlineLevel="1">
      <c r="C82" s="87" t="s">
        <v>14</v>
      </c>
      <c r="D82" s="88" t="s">
        <v>28</v>
      </c>
      <c r="E82" s="89"/>
      <c r="F82" s="90"/>
      <c r="G82" s="91" t="s">
        <v>20</v>
      </c>
      <c r="H82" s="92"/>
      <c r="I82" s="93">
        <v>92148</v>
      </c>
      <c r="J82" s="72"/>
      <c r="K82" s="94"/>
      <c r="L82" s="91">
        <v>1.98524</v>
      </c>
      <c r="M82" s="92"/>
      <c r="N82" s="9"/>
      <c r="O82" s="95">
        <v>0.18</v>
      </c>
      <c r="P82" s="92"/>
      <c r="Q82" s="72">
        <f t="shared" si="3"/>
        <v>215864.3567136</v>
      </c>
      <c r="R82" s="73"/>
    </row>
    <row r="83" spans="3:18" ht="21" hidden="1" outlineLevel="1" thickBot="1">
      <c r="C83" s="87"/>
      <c r="D83" s="74" t="s">
        <v>29</v>
      </c>
      <c r="E83" s="75"/>
      <c r="F83" s="76"/>
      <c r="G83" s="77" t="s">
        <v>20</v>
      </c>
      <c r="H83" s="78"/>
      <c r="I83" s="79"/>
      <c r="J83" s="80"/>
      <c r="K83" s="81"/>
      <c r="L83" s="82"/>
      <c r="M83" s="83"/>
      <c r="N83" s="13"/>
      <c r="O83" s="84">
        <v>0.18</v>
      </c>
      <c r="P83" s="78"/>
      <c r="Q83" s="79"/>
      <c r="R83" s="102"/>
    </row>
    <row r="84" spans="3:18" ht="20.25" hidden="1" outlineLevel="1">
      <c r="C84" s="49" t="s">
        <v>15</v>
      </c>
      <c r="D84" s="51" t="s">
        <v>28</v>
      </c>
      <c r="E84" s="52"/>
      <c r="F84" s="53"/>
      <c r="G84" s="54" t="s">
        <v>20</v>
      </c>
      <c r="H84" s="55"/>
      <c r="I84" s="36">
        <v>108182</v>
      </c>
      <c r="J84" s="56"/>
      <c r="K84" s="57"/>
      <c r="L84" s="54">
        <v>1.98524</v>
      </c>
      <c r="M84" s="55"/>
      <c r="N84" s="20"/>
      <c r="O84" s="58">
        <v>0.18</v>
      </c>
      <c r="P84" s="55"/>
      <c r="Q84" s="56">
        <f t="shared" si="3"/>
        <v>253425.33574239997</v>
      </c>
      <c r="R84" s="37"/>
    </row>
    <row r="85" spans="3:18" ht="21" hidden="1" outlineLevel="1" thickBot="1">
      <c r="C85" s="50"/>
      <c r="D85" s="64" t="s">
        <v>29</v>
      </c>
      <c r="E85" s="65"/>
      <c r="F85" s="66"/>
      <c r="G85" s="67" t="s">
        <v>20</v>
      </c>
      <c r="H85" s="68"/>
      <c r="I85" s="43"/>
      <c r="J85" s="44"/>
      <c r="K85" s="45"/>
      <c r="L85" s="41"/>
      <c r="M85" s="42"/>
      <c r="N85" s="19"/>
      <c r="O85" s="69">
        <v>0.18</v>
      </c>
      <c r="P85" s="68"/>
      <c r="Q85" s="43"/>
      <c r="R85" s="48"/>
    </row>
    <row r="86" spans="3:18" ht="20.25" hidden="1" outlineLevel="1">
      <c r="C86" s="87" t="s">
        <v>26</v>
      </c>
      <c r="D86" s="88" t="s">
        <v>28</v>
      </c>
      <c r="E86" s="89"/>
      <c r="F86" s="90"/>
      <c r="G86" s="91" t="s">
        <v>20</v>
      </c>
      <c r="H86" s="92"/>
      <c r="I86" s="93">
        <v>114100</v>
      </c>
      <c r="J86" s="72"/>
      <c r="K86" s="94"/>
      <c r="L86" s="91">
        <v>1.76391</v>
      </c>
      <c r="M86" s="92"/>
      <c r="N86" s="13"/>
      <c r="O86" s="95">
        <v>0.18</v>
      </c>
      <c r="P86" s="92"/>
      <c r="Q86" s="72">
        <f t="shared" si="3"/>
        <v>237489.31458</v>
      </c>
      <c r="R86" s="73"/>
    </row>
    <row r="87" spans="3:18" ht="21" hidden="1" outlineLevel="1" thickBot="1">
      <c r="C87" s="87"/>
      <c r="D87" s="74" t="s">
        <v>29</v>
      </c>
      <c r="E87" s="75"/>
      <c r="F87" s="76"/>
      <c r="G87" s="77" t="s">
        <v>20</v>
      </c>
      <c r="H87" s="78"/>
      <c r="I87" s="79">
        <v>11416</v>
      </c>
      <c r="J87" s="80"/>
      <c r="K87" s="81"/>
      <c r="L87" s="82">
        <v>1.72495</v>
      </c>
      <c r="M87" s="83"/>
      <c r="N87" s="13"/>
      <c r="O87" s="84">
        <v>0.18</v>
      </c>
      <c r="P87" s="78"/>
      <c r="Q87" s="85">
        <f>I87*L87*1.18</f>
        <v>23236.594456</v>
      </c>
      <c r="R87" s="86"/>
    </row>
    <row r="88" spans="3:18" ht="20.25" hidden="1" outlineLevel="1">
      <c r="C88" s="49" t="s">
        <v>17</v>
      </c>
      <c r="D88" s="51" t="s">
        <v>28</v>
      </c>
      <c r="E88" s="52"/>
      <c r="F88" s="53"/>
      <c r="G88" s="54" t="s">
        <v>20</v>
      </c>
      <c r="H88" s="55"/>
      <c r="I88" s="36">
        <v>106685</v>
      </c>
      <c r="J88" s="56"/>
      <c r="K88" s="57"/>
      <c r="L88" s="54">
        <v>1.73112</v>
      </c>
      <c r="M88" s="55"/>
      <c r="N88" s="20"/>
      <c r="O88" s="58">
        <v>0.18</v>
      </c>
      <c r="P88" s="55"/>
      <c r="Q88" s="100">
        <f>I88*L88*1.18</f>
        <v>217927.75389599998</v>
      </c>
      <c r="R88" s="101"/>
    </row>
    <row r="89" spans="3:18" ht="21" hidden="1" outlineLevel="1" thickBot="1">
      <c r="C89" s="50"/>
      <c r="D89" s="64" t="s">
        <v>29</v>
      </c>
      <c r="E89" s="65"/>
      <c r="F89" s="66"/>
      <c r="G89" s="67" t="s">
        <v>20</v>
      </c>
      <c r="H89" s="68"/>
      <c r="I89" s="43"/>
      <c r="J89" s="44"/>
      <c r="K89" s="45"/>
      <c r="L89" s="41"/>
      <c r="M89" s="42"/>
      <c r="N89" s="19"/>
      <c r="O89" s="69">
        <v>0.18</v>
      </c>
      <c r="P89" s="68"/>
      <c r="Q89" s="79">
        <f>I89*L89*1.18</f>
        <v>0</v>
      </c>
      <c r="R89" s="102"/>
    </row>
    <row r="90" spans="3:18" ht="20.25" hidden="1" outlineLevel="1">
      <c r="C90" s="87" t="s">
        <v>18</v>
      </c>
      <c r="D90" s="88" t="s">
        <v>28</v>
      </c>
      <c r="E90" s="89"/>
      <c r="F90" s="90"/>
      <c r="G90" s="91" t="s">
        <v>20</v>
      </c>
      <c r="H90" s="92"/>
      <c r="I90" s="93">
        <v>114100</v>
      </c>
      <c r="J90" s="72"/>
      <c r="K90" s="94"/>
      <c r="L90" s="91">
        <v>1.77011</v>
      </c>
      <c r="M90" s="92"/>
      <c r="N90" s="13"/>
      <c r="O90" s="95">
        <v>0.18</v>
      </c>
      <c r="P90" s="92"/>
      <c r="Q90" s="36">
        <f>I90*L90*1.18</f>
        <v>238324.07018</v>
      </c>
      <c r="R90" s="37"/>
    </row>
    <row r="91" spans="3:18" ht="21" hidden="1" outlineLevel="1" thickBot="1">
      <c r="C91" s="87"/>
      <c r="D91" s="74" t="s">
        <v>29</v>
      </c>
      <c r="E91" s="75"/>
      <c r="F91" s="76"/>
      <c r="G91" s="77" t="s">
        <v>20</v>
      </c>
      <c r="H91" s="78"/>
      <c r="I91" s="79"/>
      <c r="J91" s="80"/>
      <c r="K91" s="81"/>
      <c r="L91" s="82"/>
      <c r="M91" s="83"/>
      <c r="N91" s="13"/>
      <c r="O91" s="84">
        <v>0.18</v>
      </c>
      <c r="P91" s="78"/>
      <c r="Q91" s="72">
        <f>I91*L91*1.18</f>
        <v>0</v>
      </c>
      <c r="R91" s="73"/>
    </row>
    <row r="92" spans="3:18" ht="20.25" hidden="1" outlineLevel="1">
      <c r="C92" s="49" t="s">
        <v>31</v>
      </c>
      <c r="D92" s="51" t="s">
        <v>28</v>
      </c>
      <c r="E92" s="52"/>
      <c r="F92" s="53"/>
      <c r="G92" s="54" t="s">
        <v>20</v>
      </c>
      <c r="H92" s="55"/>
      <c r="I92" s="36">
        <f>I68+I70+I72+I74+I76+I78+I80+I82+I84+I86+I88+I90</f>
        <v>1249362</v>
      </c>
      <c r="J92" s="56"/>
      <c r="K92" s="57"/>
      <c r="L92" s="54"/>
      <c r="M92" s="55"/>
      <c r="N92" s="20"/>
      <c r="O92" s="58">
        <v>0.18</v>
      </c>
      <c r="P92" s="55"/>
      <c r="Q92" s="56">
        <f>Q68+Q70+Q72+Q74+Q76+Q78+Q80+Q82+Q84+Q86+Q88+Q90</f>
        <v>2635661.3090311997</v>
      </c>
      <c r="R92" s="37"/>
    </row>
    <row r="93" spans="3:18" ht="21" hidden="1" outlineLevel="1" thickBot="1">
      <c r="C93" s="50"/>
      <c r="D93" s="64" t="s">
        <v>29</v>
      </c>
      <c r="E93" s="65"/>
      <c r="F93" s="66"/>
      <c r="G93" s="67" t="s">
        <v>20</v>
      </c>
      <c r="H93" s="68"/>
      <c r="I93" s="43">
        <f>I69+I71+I73+I75+I77+I79+I81+I83+I85+I87+I89+I91</f>
        <v>62462</v>
      </c>
      <c r="J93" s="44"/>
      <c r="K93" s="45"/>
      <c r="L93" s="41"/>
      <c r="M93" s="42"/>
      <c r="N93" s="19"/>
      <c r="O93" s="69">
        <v>0.18</v>
      </c>
      <c r="P93" s="68"/>
      <c r="Q93" s="43">
        <f>Q69+Q71+Q73+R75+R77+R79+R81+R83+R85+Q87+R89+R91</f>
        <v>117831.0419832</v>
      </c>
      <c r="R93" s="48"/>
    </row>
    <row r="94" spans="3:18" ht="27" customHeight="1" hidden="1" outlineLevel="1" thickBot="1">
      <c r="C94" s="15" t="s">
        <v>24</v>
      </c>
      <c r="D94" s="28"/>
      <c r="E94" s="29"/>
      <c r="F94" s="30"/>
      <c r="G94" s="28" t="s">
        <v>20</v>
      </c>
      <c r="H94" s="30"/>
      <c r="I94" s="31">
        <f>I92+I93</f>
        <v>1311824</v>
      </c>
      <c r="J94" s="32"/>
      <c r="K94" s="33"/>
      <c r="L94" s="28"/>
      <c r="M94" s="30"/>
      <c r="N94" s="16"/>
      <c r="O94" s="34">
        <v>0.18</v>
      </c>
      <c r="P94" s="30"/>
      <c r="Q94" s="32">
        <f>Q92+Q93</f>
        <v>2753492.3510144</v>
      </c>
      <c r="R94" s="35"/>
    </row>
    <row r="95" spans="3:18" s="21" customFormat="1" ht="27" customHeight="1" hidden="1" outlineLevel="1">
      <c r="C95" s="22"/>
      <c r="D95" s="23"/>
      <c r="E95" s="23"/>
      <c r="F95" s="23"/>
      <c r="G95" s="23"/>
      <c r="H95" s="23"/>
      <c r="I95" s="24"/>
      <c r="J95" s="24"/>
      <c r="K95" s="24"/>
      <c r="L95" s="23"/>
      <c r="M95" s="23"/>
      <c r="N95" s="25"/>
      <c r="O95" s="26"/>
      <c r="P95" s="23"/>
      <c r="Q95" s="24"/>
      <c r="R95" s="24"/>
    </row>
    <row r="96" ht="13.5" hidden="1" outlineLevel="1" thickBot="1"/>
    <row r="97" spans="3:18" ht="29.25" customHeight="1" hidden="1" outlineLevel="1" thickBot="1">
      <c r="C97" s="96" t="s">
        <v>32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</row>
    <row r="98" spans="3:18" ht="20.25" hidden="1" outlineLevel="1">
      <c r="C98" s="49" t="s">
        <v>7</v>
      </c>
      <c r="D98" s="88" t="s">
        <v>28</v>
      </c>
      <c r="E98" s="89"/>
      <c r="F98" s="90"/>
      <c r="G98" s="54" t="s">
        <v>20</v>
      </c>
      <c r="H98" s="55"/>
      <c r="I98" s="36">
        <v>135129</v>
      </c>
      <c r="J98" s="56"/>
      <c r="K98" s="57"/>
      <c r="L98" s="54">
        <v>1.77616</v>
      </c>
      <c r="M98" s="55"/>
      <c r="N98" s="7"/>
      <c r="O98" s="58">
        <v>0.18</v>
      </c>
      <c r="P98" s="55"/>
      <c r="Q98" s="56">
        <f aca="true" t="shared" si="4" ref="Q98:Q104">I98*L98*1.18</f>
        <v>283212.65507519996</v>
      </c>
      <c r="R98" s="37"/>
    </row>
    <row r="99" spans="3:18" ht="21" hidden="1" outlineLevel="1" thickBot="1">
      <c r="C99" s="50"/>
      <c r="D99" s="64" t="s">
        <v>29</v>
      </c>
      <c r="E99" s="65"/>
      <c r="F99" s="66"/>
      <c r="G99" s="67" t="s">
        <v>20</v>
      </c>
      <c r="H99" s="68"/>
      <c r="I99" s="43"/>
      <c r="J99" s="44"/>
      <c r="K99" s="45"/>
      <c r="L99" s="41"/>
      <c r="M99" s="42"/>
      <c r="N99" s="19"/>
      <c r="O99" s="69">
        <v>0.18</v>
      </c>
      <c r="P99" s="68"/>
      <c r="Q99" s="70">
        <f t="shared" si="4"/>
        <v>0</v>
      </c>
      <c r="R99" s="71"/>
    </row>
    <row r="100" spans="3:18" ht="20.25" hidden="1" outlineLevel="1">
      <c r="C100" s="87" t="s">
        <v>8</v>
      </c>
      <c r="D100" s="88" t="s">
        <v>28</v>
      </c>
      <c r="E100" s="89"/>
      <c r="F100" s="90"/>
      <c r="G100" s="91" t="s">
        <v>20</v>
      </c>
      <c r="H100" s="92"/>
      <c r="I100" s="93">
        <v>120465</v>
      </c>
      <c r="J100" s="72"/>
      <c r="K100" s="94"/>
      <c r="L100" s="91">
        <v>1.67648</v>
      </c>
      <c r="M100" s="92"/>
      <c r="N100" s="9"/>
      <c r="O100" s="95">
        <v>0.18</v>
      </c>
      <c r="P100" s="92"/>
      <c r="Q100" s="72">
        <f t="shared" si="4"/>
        <v>238309.452576</v>
      </c>
      <c r="R100" s="73"/>
    </row>
    <row r="101" spans="3:18" ht="21" hidden="1" outlineLevel="1" thickBot="1">
      <c r="C101" s="87"/>
      <c r="D101" s="74" t="s">
        <v>29</v>
      </c>
      <c r="E101" s="75"/>
      <c r="F101" s="76"/>
      <c r="G101" s="77" t="s">
        <v>20</v>
      </c>
      <c r="H101" s="78"/>
      <c r="I101" s="79"/>
      <c r="J101" s="80"/>
      <c r="K101" s="81"/>
      <c r="L101" s="82"/>
      <c r="M101" s="83"/>
      <c r="N101" s="13"/>
      <c r="O101" s="84">
        <v>0.18</v>
      </c>
      <c r="P101" s="78"/>
      <c r="Q101" s="85">
        <f t="shared" si="4"/>
        <v>0</v>
      </c>
      <c r="R101" s="86"/>
    </row>
    <row r="102" spans="3:18" ht="20.25" hidden="1" outlineLevel="1">
      <c r="C102" s="49" t="s">
        <v>9</v>
      </c>
      <c r="D102" s="51" t="s">
        <v>28</v>
      </c>
      <c r="E102" s="52"/>
      <c r="F102" s="53"/>
      <c r="G102" s="54" t="s">
        <v>20</v>
      </c>
      <c r="H102" s="55"/>
      <c r="I102" s="36">
        <v>112387</v>
      </c>
      <c r="J102" s="56"/>
      <c r="K102" s="57"/>
      <c r="L102" s="54">
        <v>1.68348</v>
      </c>
      <c r="M102" s="55"/>
      <c r="N102" s="7"/>
      <c r="O102" s="58">
        <v>0.18</v>
      </c>
      <c r="P102" s="55"/>
      <c r="Q102" s="56">
        <f t="shared" si="4"/>
        <v>223257.49477679998</v>
      </c>
      <c r="R102" s="37"/>
    </row>
    <row r="103" spans="3:18" ht="21" hidden="1" outlineLevel="1" thickBot="1">
      <c r="C103" s="50"/>
      <c r="D103" s="64" t="s">
        <v>29</v>
      </c>
      <c r="E103" s="65"/>
      <c r="F103" s="66"/>
      <c r="G103" s="67" t="s">
        <v>20</v>
      </c>
      <c r="H103" s="68"/>
      <c r="I103" s="43"/>
      <c r="J103" s="44"/>
      <c r="K103" s="45"/>
      <c r="L103" s="41"/>
      <c r="M103" s="42"/>
      <c r="N103" s="19"/>
      <c r="O103" s="69">
        <v>0.18</v>
      </c>
      <c r="P103" s="68"/>
      <c r="Q103" s="70">
        <f t="shared" si="4"/>
        <v>0</v>
      </c>
      <c r="R103" s="71"/>
    </row>
    <row r="104" spans="3:18" ht="20.25" hidden="1" outlineLevel="1">
      <c r="C104" s="87" t="s">
        <v>10</v>
      </c>
      <c r="D104" s="88" t="s">
        <v>28</v>
      </c>
      <c r="E104" s="89"/>
      <c r="F104" s="90"/>
      <c r="G104" s="91" t="s">
        <v>20</v>
      </c>
      <c r="H104" s="92"/>
      <c r="I104" s="93">
        <v>116200</v>
      </c>
      <c r="J104" s="72"/>
      <c r="K104" s="94"/>
      <c r="L104" s="91">
        <v>1.85587</v>
      </c>
      <c r="M104" s="92"/>
      <c r="N104" s="9"/>
      <c r="O104" s="95">
        <v>0.18</v>
      </c>
      <c r="P104" s="92"/>
      <c r="Q104" s="72">
        <f t="shared" si="4"/>
        <v>254469.47091999996</v>
      </c>
      <c r="R104" s="73"/>
    </row>
    <row r="105" spans="3:18" ht="21" hidden="1" outlineLevel="1" thickBot="1">
      <c r="C105" s="87"/>
      <c r="D105" s="74" t="s">
        <v>29</v>
      </c>
      <c r="E105" s="75"/>
      <c r="F105" s="76"/>
      <c r="G105" s="77" t="s">
        <v>20</v>
      </c>
      <c r="H105" s="78"/>
      <c r="I105" s="79">
        <v>9045</v>
      </c>
      <c r="J105" s="80"/>
      <c r="K105" s="81"/>
      <c r="L105" s="82">
        <v>1.82493</v>
      </c>
      <c r="M105" s="83"/>
      <c r="N105" s="13"/>
      <c r="O105" s="84">
        <v>0.18</v>
      </c>
      <c r="P105" s="78"/>
      <c r="Q105" s="79">
        <f>I105*L105*1.18</f>
        <v>19477.660383</v>
      </c>
      <c r="R105" s="102"/>
    </row>
    <row r="106" spans="3:18" ht="20.25" hidden="1" outlineLevel="1">
      <c r="C106" s="49" t="s">
        <v>11</v>
      </c>
      <c r="D106" s="51" t="s">
        <v>28</v>
      </c>
      <c r="E106" s="52"/>
      <c r="F106" s="53"/>
      <c r="G106" s="54" t="s">
        <v>20</v>
      </c>
      <c r="H106" s="55"/>
      <c r="I106" s="36">
        <v>112743</v>
      </c>
      <c r="J106" s="56"/>
      <c r="K106" s="57"/>
      <c r="L106" s="54">
        <v>1.86943</v>
      </c>
      <c r="M106" s="55"/>
      <c r="N106" s="7"/>
      <c r="O106" s="58">
        <v>0.18</v>
      </c>
      <c r="P106" s="55"/>
      <c r="Q106" s="56">
        <f>I106*L106*1.18</f>
        <v>248702.87285819996</v>
      </c>
      <c r="R106" s="37"/>
    </row>
    <row r="107" spans="3:18" ht="21" hidden="1" outlineLevel="1" thickBot="1">
      <c r="C107" s="50"/>
      <c r="D107" s="64" t="s">
        <v>29</v>
      </c>
      <c r="E107" s="65"/>
      <c r="F107" s="66"/>
      <c r="G107" s="67" t="s">
        <v>20</v>
      </c>
      <c r="H107" s="68"/>
      <c r="I107" s="43"/>
      <c r="J107" s="44"/>
      <c r="K107" s="45"/>
      <c r="L107" s="41"/>
      <c r="M107" s="42"/>
      <c r="N107" s="19"/>
      <c r="O107" s="69">
        <v>0.18</v>
      </c>
      <c r="P107" s="68"/>
      <c r="Q107" s="43"/>
      <c r="R107" s="48"/>
    </row>
    <row r="108" spans="3:18" ht="20.25" hidden="1" outlineLevel="1">
      <c r="C108" s="87" t="s">
        <v>12</v>
      </c>
      <c r="D108" s="88" t="s">
        <v>28</v>
      </c>
      <c r="E108" s="89"/>
      <c r="F108" s="90"/>
      <c r="G108" s="91" t="s">
        <v>20</v>
      </c>
      <c r="H108" s="92"/>
      <c r="I108" s="93">
        <v>97411</v>
      </c>
      <c r="J108" s="72"/>
      <c r="K108" s="94"/>
      <c r="L108" s="91">
        <v>1.92484</v>
      </c>
      <c r="M108" s="92"/>
      <c r="N108" s="9"/>
      <c r="O108" s="95">
        <v>0.18</v>
      </c>
      <c r="P108" s="92"/>
      <c r="Q108" s="72">
        <f>I108*L108*1.18</f>
        <v>221250.6953032</v>
      </c>
      <c r="R108" s="73"/>
    </row>
    <row r="109" spans="3:18" ht="21" hidden="1" outlineLevel="1" thickBot="1">
      <c r="C109" s="87"/>
      <c r="D109" s="74" t="s">
        <v>29</v>
      </c>
      <c r="E109" s="75"/>
      <c r="F109" s="76"/>
      <c r="G109" s="77" t="s">
        <v>20</v>
      </c>
      <c r="H109" s="78"/>
      <c r="I109" s="79"/>
      <c r="J109" s="80"/>
      <c r="K109" s="81"/>
      <c r="L109" s="82"/>
      <c r="M109" s="83"/>
      <c r="N109" s="13"/>
      <c r="O109" s="84">
        <v>0.18</v>
      </c>
      <c r="P109" s="78"/>
      <c r="Q109" s="43"/>
      <c r="R109" s="48"/>
    </row>
    <row r="110" spans="3:18" ht="20.25" hidden="1" outlineLevel="1">
      <c r="C110" s="49" t="s">
        <v>13</v>
      </c>
      <c r="D110" s="51" t="s">
        <v>28</v>
      </c>
      <c r="E110" s="52"/>
      <c r="F110" s="53"/>
      <c r="G110" s="54" t="s">
        <v>20</v>
      </c>
      <c r="H110" s="55"/>
      <c r="I110" s="36">
        <v>108990</v>
      </c>
      <c r="J110" s="56"/>
      <c r="K110" s="57"/>
      <c r="L110" s="54">
        <v>1.81215</v>
      </c>
      <c r="M110" s="55"/>
      <c r="N110" s="7"/>
      <c r="O110" s="58">
        <v>0.18</v>
      </c>
      <c r="P110" s="55"/>
      <c r="Q110" s="56">
        <f>I110*L110*1.18</f>
        <v>233057.34962999998</v>
      </c>
      <c r="R110" s="37"/>
    </row>
    <row r="111" spans="3:18" ht="21" hidden="1" outlineLevel="1" thickBot="1">
      <c r="C111" s="50"/>
      <c r="D111" s="64" t="s">
        <v>29</v>
      </c>
      <c r="E111" s="65"/>
      <c r="F111" s="66"/>
      <c r="G111" s="67" t="s">
        <v>20</v>
      </c>
      <c r="H111" s="68"/>
      <c r="I111" s="43"/>
      <c r="J111" s="44"/>
      <c r="K111" s="45"/>
      <c r="L111" s="41"/>
      <c r="M111" s="42"/>
      <c r="N111" s="19"/>
      <c r="O111" s="69">
        <v>0.18</v>
      </c>
      <c r="P111" s="68"/>
      <c r="Q111" s="43"/>
      <c r="R111" s="48"/>
    </row>
    <row r="112" spans="3:18" ht="20.25" hidden="1" outlineLevel="1">
      <c r="C112" s="87" t="s">
        <v>14</v>
      </c>
      <c r="D112" s="88" t="s">
        <v>28</v>
      </c>
      <c r="E112" s="89"/>
      <c r="F112" s="90"/>
      <c r="G112" s="91" t="s">
        <v>20</v>
      </c>
      <c r="H112" s="92"/>
      <c r="I112" s="93">
        <v>103937</v>
      </c>
      <c r="J112" s="72"/>
      <c r="K112" s="94"/>
      <c r="L112" s="91">
        <v>1.78051</v>
      </c>
      <c r="M112" s="92"/>
      <c r="N112" s="9"/>
      <c r="O112" s="95">
        <v>0.18</v>
      </c>
      <c r="P112" s="92"/>
      <c r="Q112" s="72">
        <f>I112*L112*1.18</f>
        <v>218371.8240866</v>
      </c>
      <c r="R112" s="73"/>
    </row>
    <row r="113" spans="3:18" ht="21" hidden="1" outlineLevel="1" thickBot="1">
      <c r="C113" s="87"/>
      <c r="D113" s="74" t="s">
        <v>29</v>
      </c>
      <c r="E113" s="75"/>
      <c r="F113" s="76"/>
      <c r="G113" s="77" t="s">
        <v>20</v>
      </c>
      <c r="H113" s="78"/>
      <c r="I113" s="79"/>
      <c r="J113" s="80"/>
      <c r="K113" s="81"/>
      <c r="L113" s="82"/>
      <c r="M113" s="83"/>
      <c r="N113" s="13"/>
      <c r="O113" s="84">
        <v>0.18</v>
      </c>
      <c r="P113" s="78"/>
      <c r="Q113" s="79"/>
      <c r="R113" s="102"/>
    </row>
    <row r="114" spans="3:18" ht="20.25" hidden="1" outlineLevel="1">
      <c r="C114" s="49" t="s">
        <v>15</v>
      </c>
      <c r="D114" s="51" t="s">
        <v>28</v>
      </c>
      <c r="E114" s="52"/>
      <c r="F114" s="53"/>
      <c r="G114" s="54" t="s">
        <v>20</v>
      </c>
      <c r="H114" s="55"/>
      <c r="I114" s="36">
        <v>116200</v>
      </c>
      <c r="J114" s="56"/>
      <c r="K114" s="57"/>
      <c r="L114" s="54">
        <v>1.73119</v>
      </c>
      <c r="M114" s="55"/>
      <c r="N114" s="20"/>
      <c r="O114" s="58">
        <v>0.18</v>
      </c>
      <c r="P114" s="55"/>
      <c r="Q114" s="56">
        <f>I114*L114*1.18</f>
        <v>237373.84803999998</v>
      </c>
      <c r="R114" s="37"/>
    </row>
    <row r="115" spans="3:18" ht="21" hidden="1" outlineLevel="1" thickBot="1">
      <c r="C115" s="50"/>
      <c r="D115" s="64" t="s">
        <v>29</v>
      </c>
      <c r="E115" s="65"/>
      <c r="F115" s="66"/>
      <c r="G115" s="67" t="s">
        <v>20</v>
      </c>
      <c r="H115" s="68"/>
      <c r="I115" s="43">
        <v>5511</v>
      </c>
      <c r="J115" s="44"/>
      <c r="K115" s="45"/>
      <c r="L115" s="41">
        <v>1.74957</v>
      </c>
      <c r="M115" s="42"/>
      <c r="N115" s="19"/>
      <c r="O115" s="69">
        <v>0.18</v>
      </c>
      <c r="P115" s="68"/>
      <c r="Q115" s="43">
        <f>I115*L115*1.18</f>
        <v>11377.418718599998</v>
      </c>
      <c r="R115" s="48"/>
    </row>
    <row r="116" spans="3:18" ht="20.25" hidden="1" outlineLevel="1">
      <c r="C116" s="87" t="s">
        <v>26</v>
      </c>
      <c r="D116" s="88" t="s">
        <v>28</v>
      </c>
      <c r="E116" s="89"/>
      <c r="F116" s="90"/>
      <c r="G116" s="91" t="s">
        <v>20</v>
      </c>
      <c r="H116" s="92"/>
      <c r="I116" s="93">
        <v>132359</v>
      </c>
      <c r="J116" s="72"/>
      <c r="K116" s="94"/>
      <c r="L116" s="91">
        <v>1.66694</v>
      </c>
      <c r="M116" s="92"/>
      <c r="N116" s="13"/>
      <c r="O116" s="95">
        <v>0.18</v>
      </c>
      <c r="P116" s="92"/>
      <c r="Q116" s="72">
        <f aca="true" t="shared" si="5" ref="Q116:Q121">I116*L116*1.18</f>
        <v>260348.7235228</v>
      </c>
      <c r="R116" s="73"/>
    </row>
    <row r="117" spans="3:18" ht="21" hidden="1" outlineLevel="1" thickBot="1">
      <c r="C117" s="87"/>
      <c r="D117" s="74" t="s">
        <v>29</v>
      </c>
      <c r="E117" s="75"/>
      <c r="F117" s="76"/>
      <c r="G117" s="77" t="s">
        <v>20</v>
      </c>
      <c r="H117" s="78"/>
      <c r="I117" s="79"/>
      <c r="J117" s="80"/>
      <c r="K117" s="81"/>
      <c r="L117" s="82"/>
      <c r="M117" s="83"/>
      <c r="N117" s="13"/>
      <c r="O117" s="84">
        <v>0.18</v>
      </c>
      <c r="P117" s="78"/>
      <c r="Q117" s="85">
        <f t="shared" si="5"/>
        <v>0</v>
      </c>
      <c r="R117" s="86"/>
    </row>
    <row r="118" spans="3:18" ht="20.25" hidden="1" outlineLevel="1">
      <c r="C118" s="49" t="s">
        <v>17</v>
      </c>
      <c r="D118" s="51" t="s">
        <v>28</v>
      </c>
      <c r="E118" s="52"/>
      <c r="F118" s="53"/>
      <c r="G118" s="54" t="s">
        <v>20</v>
      </c>
      <c r="H118" s="55"/>
      <c r="I118" s="36">
        <v>135600</v>
      </c>
      <c r="J118" s="56"/>
      <c r="K118" s="57"/>
      <c r="L118" s="54">
        <v>1.60942</v>
      </c>
      <c r="M118" s="55"/>
      <c r="N118" s="20"/>
      <c r="O118" s="58">
        <v>0.18</v>
      </c>
      <c r="P118" s="55"/>
      <c r="Q118" s="100">
        <f t="shared" si="5"/>
        <v>257520.07536</v>
      </c>
      <c r="R118" s="101"/>
    </row>
    <row r="119" spans="3:18" ht="21" hidden="1" outlineLevel="1" thickBot="1">
      <c r="C119" s="50"/>
      <c r="D119" s="64" t="s">
        <v>29</v>
      </c>
      <c r="E119" s="65"/>
      <c r="F119" s="66"/>
      <c r="G119" s="67" t="s">
        <v>20</v>
      </c>
      <c r="H119" s="68"/>
      <c r="I119" s="43">
        <v>11400</v>
      </c>
      <c r="J119" s="44"/>
      <c r="K119" s="45"/>
      <c r="L119" s="41">
        <v>1.62164</v>
      </c>
      <c r="M119" s="42"/>
      <c r="N119" s="19"/>
      <c r="O119" s="69">
        <v>0.18</v>
      </c>
      <c r="P119" s="68"/>
      <c r="Q119" s="79">
        <f t="shared" si="5"/>
        <v>21814.30128</v>
      </c>
      <c r="R119" s="102"/>
    </row>
    <row r="120" spans="3:18" ht="20.25" hidden="1" outlineLevel="1">
      <c r="C120" s="87" t="s">
        <v>18</v>
      </c>
      <c r="D120" s="88" t="s">
        <v>28</v>
      </c>
      <c r="E120" s="89"/>
      <c r="F120" s="90"/>
      <c r="G120" s="91" t="s">
        <v>20</v>
      </c>
      <c r="H120" s="92"/>
      <c r="I120" s="93">
        <v>135600</v>
      </c>
      <c r="J120" s="72"/>
      <c r="K120" s="94"/>
      <c r="L120" s="91">
        <v>1.60043</v>
      </c>
      <c r="M120" s="92"/>
      <c r="N120" s="13"/>
      <c r="O120" s="95">
        <v>0.18</v>
      </c>
      <c r="P120" s="92"/>
      <c r="Q120" s="36">
        <f t="shared" si="5"/>
        <v>256081.60343999998</v>
      </c>
      <c r="R120" s="37"/>
    </row>
    <row r="121" spans="3:18" ht="21" hidden="1" outlineLevel="1" thickBot="1">
      <c r="C121" s="87"/>
      <c r="D121" s="74" t="s">
        <v>29</v>
      </c>
      <c r="E121" s="75"/>
      <c r="F121" s="76"/>
      <c r="G121" s="77" t="s">
        <v>20</v>
      </c>
      <c r="H121" s="78"/>
      <c r="I121" s="79">
        <v>27004</v>
      </c>
      <c r="J121" s="80"/>
      <c r="K121" s="81"/>
      <c r="L121" s="82">
        <v>1.61219</v>
      </c>
      <c r="M121" s="83"/>
      <c r="N121" s="13"/>
      <c r="O121" s="84">
        <v>0.18</v>
      </c>
      <c r="P121" s="78"/>
      <c r="Q121" s="72">
        <f t="shared" si="5"/>
        <v>51371.98293679999</v>
      </c>
      <c r="R121" s="73"/>
    </row>
    <row r="122" spans="3:18" ht="20.25" hidden="1" outlineLevel="1">
      <c r="C122" s="49" t="s">
        <v>31</v>
      </c>
      <c r="D122" s="51" t="s">
        <v>28</v>
      </c>
      <c r="E122" s="52"/>
      <c r="F122" s="53"/>
      <c r="G122" s="54" t="s">
        <v>20</v>
      </c>
      <c r="H122" s="55"/>
      <c r="I122" s="36">
        <f>I98+I100+I102+I104+I106+I108+I110+I112+I114+I116+I118+I120</f>
        <v>1427021</v>
      </c>
      <c r="J122" s="56"/>
      <c r="K122" s="57"/>
      <c r="L122" s="54"/>
      <c r="M122" s="55"/>
      <c r="N122" s="20"/>
      <c r="O122" s="58">
        <v>0.18</v>
      </c>
      <c r="P122" s="55"/>
      <c r="Q122" s="56">
        <f>Q98+Q100+Q102+Q104+Q106+Q108+Q110+Q112+Q114+Q116+Q118+Q120</f>
        <v>2931956.0655888002</v>
      </c>
      <c r="R122" s="37"/>
    </row>
    <row r="123" spans="3:18" ht="21" hidden="1" outlineLevel="1" thickBot="1">
      <c r="C123" s="50"/>
      <c r="D123" s="64" t="s">
        <v>29</v>
      </c>
      <c r="E123" s="65"/>
      <c r="F123" s="66"/>
      <c r="G123" s="67" t="s">
        <v>20</v>
      </c>
      <c r="H123" s="68"/>
      <c r="I123" s="43">
        <f>I99+I101+I103+I105+I107+I109+I111+I113+I115+I117+I119+I121</f>
        <v>52960</v>
      </c>
      <c r="J123" s="44"/>
      <c r="K123" s="45"/>
      <c r="L123" s="41"/>
      <c r="M123" s="42"/>
      <c r="N123" s="19"/>
      <c r="O123" s="69">
        <v>0.18</v>
      </c>
      <c r="P123" s="68"/>
      <c r="Q123" s="43">
        <f>Q99+Q101+Q103+Q105+Q107+Q109+Q111+Q113+Q115+Q117+Q119+Q121</f>
        <v>104041.36331839999</v>
      </c>
      <c r="R123" s="48"/>
    </row>
    <row r="124" spans="3:18" ht="27" customHeight="1" hidden="1" outlineLevel="1" thickBot="1">
      <c r="C124" s="15" t="s">
        <v>24</v>
      </c>
      <c r="D124" s="28"/>
      <c r="E124" s="29"/>
      <c r="F124" s="30"/>
      <c r="G124" s="28" t="s">
        <v>20</v>
      </c>
      <c r="H124" s="30"/>
      <c r="I124" s="31">
        <f>I122+I123</f>
        <v>1479981</v>
      </c>
      <c r="J124" s="32"/>
      <c r="K124" s="33"/>
      <c r="L124" s="28"/>
      <c r="M124" s="30"/>
      <c r="N124" s="16"/>
      <c r="O124" s="34">
        <v>0.18</v>
      </c>
      <c r="P124" s="30"/>
      <c r="Q124" s="32">
        <f>Q122+Q123</f>
        <v>3035997.4289072</v>
      </c>
      <c r="R124" s="35"/>
    </row>
    <row r="125" ht="17.25" customHeight="1" hidden="1" outlineLevel="1"/>
    <row r="126" ht="12.75" hidden="1" outlineLevel="1"/>
    <row r="127" ht="13.5" hidden="1" outlineLevel="1" thickBot="1"/>
    <row r="128" spans="3:18" ht="29.25" customHeight="1" hidden="1" outlineLevel="1" thickBot="1">
      <c r="C128" s="96" t="s">
        <v>34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</row>
    <row r="129" spans="3:18" ht="20.25" hidden="1" outlineLevel="1">
      <c r="C129" s="49" t="s">
        <v>7</v>
      </c>
      <c r="D129" s="88" t="s">
        <v>28</v>
      </c>
      <c r="E129" s="89"/>
      <c r="F129" s="90"/>
      <c r="G129" s="54" t="s">
        <v>20</v>
      </c>
      <c r="H129" s="55"/>
      <c r="I129" s="36">
        <v>125385</v>
      </c>
      <c r="J129" s="56"/>
      <c r="K129" s="57"/>
      <c r="L129" s="54">
        <v>1.56874</v>
      </c>
      <c r="M129" s="55"/>
      <c r="N129" s="7"/>
      <c r="O129" s="58">
        <v>0.18</v>
      </c>
      <c r="P129" s="55"/>
      <c r="Q129" s="56">
        <f aca="true" t="shared" si="6" ref="Q129:Q152">I129*L129*1.18</f>
        <v>232101.828582</v>
      </c>
      <c r="R129" s="37"/>
    </row>
    <row r="130" spans="3:18" ht="21" hidden="1" outlineLevel="1" thickBot="1">
      <c r="C130" s="50"/>
      <c r="D130" s="64" t="s">
        <v>29</v>
      </c>
      <c r="E130" s="65"/>
      <c r="F130" s="66"/>
      <c r="G130" s="67" t="s">
        <v>20</v>
      </c>
      <c r="H130" s="68"/>
      <c r="I130" s="43">
        <v>13415</v>
      </c>
      <c r="J130" s="44"/>
      <c r="K130" s="45"/>
      <c r="L130" s="41">
        <v>1.57889</v>
      </c>
      <c r="M130" s="42"/>
      <c r="N130" s="19"/>
      <c r="O130" s="69">
        <v>0.18</v>
      </c>
      <c r="P130" s="68"/>
      <c r="Q130" s="70">
        <f t="shared" si="6"/>
        <v>24993.355033</v>
      </c>
      <c r="R130" s="71"/>
    </row>
    <row r="131" spans="3:18" ht="20.25" hidden="1" outlineLevel="1">
      <c r="C131" s="87" t="s">
        <v>8</v>
      </c>
      <c r="D131" s="88" t="s">
        <v>28</v>
      </c>
      <c r="E131" s="89"/>
      <c r="F131" s="90"/>
      <c r="G131" s="91" t="s">
        <v>20</v>
      </c>
      <c r="H131" s="92"/>
      <c r="I131" s="93">
        <v>90600</v>
      </c>
      <c r="J131" s="72"/>
      <c r="K131" s="94"/>
      <c r="L131" s="91">
        <v>1.61964</v>
      </c>
      <c r="M131" s="92"/>
      <c r="N131" s="9"/>
      <c r="O131" s="95">
        <v>0.18</v>
      </c>
      <c r="P131" s="92"/>
      <c r="Q131" s="72">
        <f t="shared" si="6"/>
        <v>173152.47311999998</v>
      </c>
      <c r="R131" s="73"/>
    </row>
    <row r="132" spans="3:18" ht="21" hidden="1" outlineLevel="1" thickBot="1">
      <c r="C132" s="87"/>
      <c r="D132" s="74" t="s">
        <v>29</v>
      </c>
      <c r="E132" s="75"/>
      <c r="F132" s="76"/>
      <c r="G132" s="77" t="s">
        <v>20</v>
      </c>
      <c r="H132" s="78"/>
      <c r="I132" s="79">
        <v>33331</v>
      </c>
      <c r="J132" s="80"/>
      <c r="K132" s="81"/>
      <c r="L132" s="82">
        <v>1.63235</v>
      </c>
      <c r="M132" s="83"/>
      <c r="N132" s="13"/>
      <c r="O132" s="84">
        <v>0.18</v>
      </c>
      <c r="P132" s="78"/>
      <c r="Q132" s="85">
        <f t="shared" si="6"/>
        <v>64201.272263</v>
      </c>
      <c r="R132" s="86"/>
    </row>
    <row r="133" spans="3:18" ht="20.25" hidden="1" outlineLevel="1">
      <c r="C133" s="49" t="s">
        <v>9</v>
      </c>
      <c r="D133" s="51" t="s">
        <v>28</v>
      </c>
      <c r="E133" s="52"/>
      <c r="F133" s="53"/>
      <c r="G133" s="54" t="s">
        <v>20</v>
      </c>
      <c r="H133" s="55"/>
      <c r="I133" s="36">
        <f>90600</f>
        <v>90600</v>
      </c>
      <c r="J133" s="56"/>
      <c r="K133" s="57"/>
      <c r="L133" s="54">
        <v>1.70982</v>
      </c>
      <c r="M133" s="55"/>
      <c r="N133" s="7"/>
      <c r="O133" s="58">
        <v>0.18</v>
      </c>
      <c r="P133" s="55"/>
      <c r="Q133" s="56">
        <f t="shared" si="6"/>
        <v>182793.43655999997</v>
      </c>
      <c r="R133" s="37"/>
    </row>
    <row r="134" spans="3:18" ht="21" hidden="1" outlineLevel="1" thickBot="1">
      <c r="C134" s="50"/>
      <c r="D134" s="64" t="s">
        <v>29</v>
      </c>
      <c r="E134" s="65"/>
      <c r="F134" s="66"/>
      <c r="G134" s="67" t="s">
        <v>20</v>
      </c>
      <c r="H134" s="68"/>
      <c r="I134" s="43">
        <v>40005</v>
      </c>
      <c r="J134" s="44"/>
      <c r="K134" s="45"/>
      <c r="L134" s="41">
        <v>1.72711</v>
      </c>
      <c r="M134" s="42"/>
      <c r="N134" s="19"/>
      <c r="O134" s="69">
        <v>0.18</v>
      </c>
      <c r="P134" s="68"/>
      <c r="Q134" s="70">
        <f t="shared" si="6"/>
        <v>81529.781949</v>
      </c>
      <c r="R134" s="71"/>
    </row>
    <row r="135" spans="3:18" ht="20.25" hidden="1" outlineLevel="1">
      <c r="C135" s="87" t="s">
        <v>10</v>
      </c>
      <c r="D135" s="88" t="s">
        <v>28</v>
      </c>
      <c r="E135" s="89"/>
      <c r="F135" s="90"/>
      <c r="G135" s="91" t="s">
        <v>20</v>
      </c>
      <c r="H135" s="92"/>
      <c r="I135" s="36">
        <v>90060</v>
      </c>
      <c r="J135" s="56"/>
      <c r="K135" s="57"/>
      <c r="L135" s="62">
        <v>1.74877</v>
      </c>
      <c r="M135" s="63"/>
      <c r="N135" s="9"/>
      <c r="O135" s="95">
        <v>0.18</v>
      </c>
      <c r="P135" s="92"/>
      <c r="Q135" s="72">
        <f t="shared" si="6"/>
        <v>185843.186916</v>
      </c>
      <c r="R135" s="73"/>
    </row>
    <row r="136" spans="3:18" ht="21" hidden="1" outlineLevel="1" thickBot="1">
      <c r="C136" s="87"/>
      <c r="D136" s="74" t="s">
        <v>29</v>
      </c>
      <c r="E136" s="75"/>
      <c r="F136" s="76"/>
      <c r="G136" s="77" t="s">
        <v>20</v>
      </c>
      <c r="H136" s="78"/>
      <c r="I136" s="43">
        <v>26590</v>
      </c>
      <c r="J136" s="44"/>
      <c r="K136" s="45"/>
      <c r="L136" s="60">
        <v>1.76802</v>
      </c>
      <c r="M136" s="61"/>
      <c r="N136" s="13"/>
      <c r="O136" s="84">
        <v>0.18</v>
      </c>
      <c r="P136" s="78"/>
      <c r="Q136" s="79">
        <f t="shared" si="6"/>
        <v>55473.749123999994</v>
      </c>
      <c r="R136" s="102"/>
    </row>
    <row r="137" spans="3:18" ht="20.25" hidden="1" outlineLevel="1">
      <c r="C137" s="49" t="s">
        <v>11</v>
      </c>
      <c r="D137" s="51" t="s">
        <v>28</v>
      </c>
      <c r="E137" s="52"/>
      <c r="F137" s="53"/>
      <c r="G137" s="54" t="s">
        <v>20</v>
      </c>
      <c r="H137" s="55"/>
      <c r="I137" s="36">
        <v>90600</v>
      </c>
      <c r="J137" s="56"/>
      <c r="K137" s="57"/>
      <c r="L137" s="54">
        <v>1.71383</v>
      </c>
      <c r="M137" s="55"/>
      <c r="N137" s="7"/>
      <c r="O137" s="58">
        <v>0.18</v>
      </c>
      <c r="P137" s="55"/>
      <c r="Q137" s="56">
        <f t="shared" si="6"/>
        <v>183222.13763999997</v>
      </c>
      <c r="R137" s="37"/>
    </row>
    <row r="138" spans="3:18" ht="21" hidden="1" outlineLevel="1" thickBot="1">
      <c r="C138" s="50"/>
      <c r="D138" s="64" t="s">
        <v>29</v>
      </c>
      <c r="E138" s="65"/>
      <c r="F138" s="66"/>
      <c r="G138" s="67" t="s">
        <v>20</v>
      </c>
      <c r="H138" s="68"/>
      <c r="I138" s="43">
        <v>5999</v>
      </c>
      <c r="J138" s="44"/>
      <c r="K138" s="45"/>
      <c r="L138" s="41">
        <v>1.73129</v>
      </c>
      <c r="M138" s="42"/>
      <c r="N138" s="19"/>
      <c r="O138" s="69">
        <v>0.18</v>
      </c>
      <c r="P138" s="68"/>
      <c r="Q138" s="43">
        <f t="shared" si="6"/>
        <v>12255.4902778</v>
      </c>
      <c r="R138" s="48"/>
    </row>
    <row r="139" spans="3:18" ht="20.25" hidden="1" outlineLevel="1">
      <c r="C139" s="87" t="s">
        <v>12</v>
      </c>
      <c r="D139" s="88" t="s">
        <v>28</v>
      </c>
      <c r="E139" s="89"/>
      <c r="F139" s="90"/>
      <c r="G139" s="91" t="s">
        <v>20</v>
      </c>
      <c r="H139" s="92"/>
      <c r="I139" s="93">
        <v>86972</v>
      </c>
      <c r="J139" s="72"/>
      <c r="K139" s="94"/>
      <c r="L139" s="91">
        <v>1.78326</v>
      </c>
      <c r="M139" s="92"/>
      <c r="N139" s="9"/>
      <c r="O139" s="95">
        <v>0.18</v>
      </c>
      <c r="P139" s="92"/>
      <c r="Q139" s="72">
        <f t="shared" si="6"/>
        <v>183010.5526896</v>
      </c>
      <c r="R139" s="73"/>
    </row>
    <row r="140" spans="3:18" ht="21" hidden="1" outlineLevel="1" thickBot="1">
      <c r="C140" s="87"/>
      <c r="D140" s="74" t="s">
        <v>29</v>
      </c>
      <c r="E140" s="75"/>
      <c r="F140" s="76"/>
      <c r="G140" s="77" t="s">
        <v>20</v>
      </c>
      <c r="H140" s="78"/>
      <c r="I140" s="79"/>
      <c r="J140" s="80"/>
      <c r="K140" s="81"/>
      <c r="L140" s="82"/>
      <c r="M140" s="83"/>
      <c r="N140" s="13"/>
      <c r="O140" s="84">
        <v>0.18</v>
      </c>
      <c r="P140" s="78"/>
      <c r="Q140" s="43">
        <f t="shared" si="6"/>
        <v>0</v>
      </c>
      <c r="R140" s="48"/>
    </row>
    <row r="141" spans="3:18" ht="20.25" hidden="1" outlineLevel="1">
      <c r="C141" s="49" t="s">
        <v>13</v>
      </c>
      <c r="D141" s="51" t="s">
        <v>28</v>
      </c>
      <c r="E141" s="52"/>
      <c r="F141" s="53"/>
      <c r="G141" s="54" t="s">
        <v>20</v>
      </c>
      <c r="H141" s="55"/>
      <c r="I141" s="36">
        <v>87151</v>
      </c>
      <c r="J141" s="56"/>
      <c r="K141" s="57"/>
      <c r="L141" s="54">
        <v>1.83779</v>
      </c>
      <c r="M141" s="55"/>
      <c r="N141" s="7"/>
      <c r="O141" s="58">
        <v>0.18</v>
      </c>
      <c r="P141" s="55"/>
      <c r="Q141" s="100">
        <f t="shared" si="6"/>
        <v>188994.97882219998</v>
      </c>
      <c r="R141" s="101"/>
    </row>
    <row r="142" spans="3:18" ht="21" hidden="1" outlineLevel="1" thickBot="1">
      <c r="C142" s="50"/>
      <c r="D142" s="64" t="s">
        <v>29</v>
      </c>
      <c r="E142" s="65"/>
      <c r="F142" s="66"/>
      <c r="G142" s="67" t="s">
        <v>20</v>
      </c>
      <c r="H142" s="68"/>
      <c r="I142" s="43"/>
      <c r="J142" s="44"/>
      <c r="K142" s="45"/>
      <c r="L142" s="41"/>
      <c r="M142" s="42"/>
      <c r="N142" s="19"/>
      <c r="O142" s="69">
        <v>0.18</v>
      </c>
      <c r="P142" s="68"/>
      <c r="Q142" s="79">
        <f t="shared" si="6"/>
        <v>0</v>
      </c>
      <c r="R142" s="102"/>
    </row>
    <row r="143" spans="3:18" ht="20.25" hidden="1" outlineLevel="1">
      <c r="C143" s="87" t="s">
        <v>14</v>
      </c>
      <c r="D143" s="88" t="s">
        <v>28</v>
      </c>
      <c r="E143" s="89"/>
      <c r="F143" s="90"/>
      <c r="G143" s="91" t="s">
        <v>20</v>
      </c>
      <c r="H143" s="92"/>
      <c r="I143" s="93">
        <v>90600</v>
      </c>
      <c r="J143" s="72"/>
      <c r="K143" s="94"/>
      <c r="L143" s="91">
        <v>1.69091</v>
      </c>
      <c r="M143" s="92"/>
      <c r="N143" s="9"/>
      <c r="O143" s="95">
        <v>0.18</v>
      </c>
      <c r="P143" s="92"/>
      <c r="Q143" s="36">
        <f t="shared" si="6"/>
        <v>180771.80628</v>
      </c>
      <c r="R143" s="37"/>
    </row>
    <row r="144" spans="3:18" ht="21" hidden="1" outlineLevel="1" thickBot="1">
      <c r="C144" s="87"/>
      <c r="D144" s="74" t="s">
        <v>29</v>
      </c>
      <c r="E144" s="75"/>
      <c r="F144" s="76"/>
      <c r="G144" s="77" t="s">
        <v>20</v>
      </c>
      <c r="H144" s="78"/>
      <c r="I144" s="79">
        <v>1266</v>
      </c>
      <c r="J144" s="80"/>
      <c r="K144" s="81"/>
      <c r="L144" s="82">
        <v>1.73455</v>
      </c>
      <c r="M144" s="83"/>
      <c r="N144" s="13"/>
      <c r="O144" s="84">
        <v>0.18</v>
      </c>
      <c r="P144" s="78"/>
      <c r="Q144" s="72">
        <f t="shared" si="6"/>
        <v>2591.209554</v>
      </c>
      <c r="R144" s="73"/>
    </row>
    <row r="145" spans="3:18" ht="20.25" hidden="1" outlineLevel="1">
      <c r="C145" s="49" t="s">
        <v>15</v>
      </c>
      <c r="D145" s="51" t="s">
        <v>28</v>
      </c>
      <c r="E145" s="52"/>
      <c r="F145" s="53"/>
      <c r="G145" s="54" t="s">
        <v>20</v>
      </c>
      <c r="H145" s="55"/>
      <c r="I145" s="36">
        <v>90600</v>
      </c>
      <c r="J145" s="56"/>
      <c r="K145" s="57"/>
      <c r="L145" s="54">
        <v>1.80181</v>
      </c>
      <c r="M145" s="55"/>
      <c r="N145" s="20"/>
      <c r="O145" s="58">
        <v>0.18</v>
      </c>
      <c r="P145" s="55"/>
      <c r="Q145" s="56">
        <f t="shared" si="6"/>
        <v>192627.90348</v>
      </c>
      <c r="R145" s="37"/>
    </row>
    <row r="146" spans="3:18" ht="21" hidden="1" outlineLevel="1" thickBot="1">
      <c r="C146" s="50"/>
      <c r="D146" s="64" t="s">
        <v>29</v>
      </c>
      <c r="E146" s="65"/>
      <c r="F146" s="66"/>
      <c r="G146" s="67" t="s">
        <v>20</v>
      </c>
      <c r="H146" s="68"/>
      <c r="I146" s="43">
        <v>9150</v>
      </c>
      <c r="J146" s="44"/>
      <c r="K146" s="45"/>
      <c r="L146" s="41">
        <v>1.849</v>
      </c>
      <c r="M146" s="42"/>
      <c r="N146" s="19"/>
      <c r="O146" s="69">
        <v>0.18</v>
      </c>
      <c r="P146" s="68"/>
      <c r="Q146" s="43">
        <f t="shared" si="6"/>
        <v>19963.653</v>
      </c>
      <c r="R146" s="48"/>
    </row>
    <row r="147" spans="3:18" ht="20.25" hidden="1" outlineLevel="1">
      <c r="C147" s="87" t="s">
        <v>26</v>
      </c>
      <c r="D147" s="88" t="s">
        <v>28</v>
      </c>
      <c r="E147" s="89"/>
      <c r="F147" s="90"/>
      <c r="G147" s="91" t="s">
        <v>20</v>
      </c>
      <c r="H147" s="92"/>
      <c r="I147" s="93">
        <v>90600</v>
      </c>
      <c r="J147" s="72"/>
      <c r="K147" s="94"/>
      <c r="L147" s="91">
        <v>1.80146</v>
      </c>
      <c r="M147" s="92"/>
      <c r="N147" s="13"/>
      <c r="O147" s="95">
        <v>0.18</v>
      </c>
      <c r="P147" s="92"/>
      <c r="Q147" s="72">
        <f t="shared" si="6"/>
        <v>192590.48568</v>
      </c>
      <c r="R147" s="73"/>
    </row>
    <row r="148" spans="3:18" ht="21" hidden="1" outlineLevel="1" thickBot="1">
      <c r="C148" s="87"/>
      <c r="D148" s="74" t="s">
        <v>29</v>
      </c>
      <c r="E148" s="75"/>
      <c r="F148" s="76"/>
      <c r="G148" s="77" t="s">
        <v>20</v>
      </c>
      <c r="H148" s="78"/>
      <c r="I148" s="79">
        <v>27205</v>
      </c>
      <c r="J148" s="80"/>
      <c r="K148" s="81"/>
      <c r="L148" s="82">
        <v>1.8865</v>
      </c>
      <c r="M148" s="83"/>
      <c r="N148" s="13"/>
      <c r="O148" s="84">
        <v>0.18</v>
      </c>
      <c r="P148" s="78"/>
      <c r="Q148" s="85">
        <f t="shared" si="6"/>
        <v>60560.23434999999</v>
      </c>
      <c r="R148" s="86"/>
    </row>
    <row r="149" spans="3:18" ht="20.25" hidden="1" outlineLevel="1">
      <c r="C149" s="49" t="s">
        <v>17</v>
      </c>
      <c r="D149" s="51" t="s">
        <v>28</v>
      </c>
      <c r="E149" s="52"/>
      <c r="F149" s="53"/>
      <c r="G149" s="54" t="s">
        <v>20</v>
      </c>
      <c r="H149" s="55"/>
      <c r="I149" s="36">
        <v>90600</v>
      </c>
      <c r="J149" s="56"/>
      <c r="K149" s="57"/>
      <c r="L149" s="54">
        <v>1.77232</v>
      </c>
      <c r="M149" s="55"/>
      <c r="N149" s="20"/>
      <c r="O149" s="58">
        <v>0.18</v>
      </c>
      <c r="P149" s="55"/>
      <c r="Q149" s="100">
        <f t="shared" si="6"/>
        <v>189475.18655999997</v>
      </c>
      <c r="R149" s="101"/>
    </row>
    <row r="150" spans="3:18" ht="21" hidden="1" outlineLevel="1" thickBot="1">
      <c r="C150" s="50"/>
      <c r="D150" s="64" t="s">
        <v>29</v>
      </c>
      <c r="E150" s="65"/>
      <c r="F150" s="66"/>
      <c r="G150" s="67" t="s">
        <v>20</v>
      </c>
      <c r="H150" s="68"/>
      <c r="I150" s="43">
        <v>39880</v>
      </c>
      <c r="J150" s="44"/>
      <c r="K150" s="45"/>
      <c r="L150" s="41">
        <v>1.81951</v>
      </c>
      <c r="M150" s="42"/>
      <c r="N150" s="19"/>
      <c r="O150" s="69">
        <v>0.18</v>
      </c>
      <c r="P150" s="68"/>
      <c r="Q150" s="79">
        <f t="shared" si="6"/>
        <v>85623.22938399999</v>
      </c>
      <c r="R150" s="102"/>
    </row>
    <row r="151" spans="3:18" ht="20.25" hidden="1" outlineLevel="1">
      <c r="C151" s="87" t="s">
        <v>18</v>
      </c>
      <c r="D151" s="88" t="s">
        <v>28</v>
      </c>
      <c r="E151" s="89"/>
      <c r="F151" s="90"/>
      <c r="G151" s="91" t="s">
        <v>20</v>
      </c>
      <c r="H151" s="92"/>
      <c r="I151" s="93">
        <v>90600</v>
      </c>
      <c r="J151" s="72"/>
      <c r="K151" s="94"/>
      <c r="L151" s="91">
        <v>1.69823</v>
      </c>
      <c r="M151" s="92"/>
      <c r="N151" s="13"/>
      <c r="O151" s="95">
        <v>0.18</v>
      </c>
      <c r="P151" s="92"/>
      <c r="Q151" s="36">
        <f t="shared" si="6"/>
        <v>181554.37283999997</v>
      </c>
      <c r="R151" s="37"/>
    </row>
    <row r="152" spans="3:18" ht="21" hidden="1" outlineLevel="1" thickBot="1">
      <c r="C152" s="87"/>
      <c r="D152" s="74" t="s">
        <v>29</v>
      </c>
      <c r="E152" s="75"/>
      <c r="F152" s="76"/>
      <c r="G152" s="77" t="s">
        <v>20</v>
      </c>
      <c r="H152" s="78"/>
      <c r="I152" s="79">
        <v>28728</v>
      </c>
      <c r="J152" s="80"/>
      <c r="K152" s="81"/>
      <c r="L152" s="82">
        <v>1.7421</v>
      </c>
      <c r="M152" s="83"/>
      <c r="N152" s="13"/>
      <c r="O152" s="84">
        <v>0.18</v>
      </c>
      <c r="P152" s="78"/>
      <c r="Q152" s="72">
        <f t="shared" si="6"/>
        <v>59055.517583999994</v>
      </c>
      <c r="R152" s="73"/>
    </row>
    <row r="153" spans="3:18" ht="20.25" hidden="1" outlineLevel="1">
      <c r="C153" s="49" t="s">
        <v>31</v>
      </c>
      <c r="D153" s="51" t="s">
        <v>28</v>
      </c>
      <c r="E153" s="52"/>
      <c r="F153" s="53"/>
      <c r="G153" s="54" t="s">
        <v>20</v>
      </c>
      <c r="H153" s="55"/>
      <c r="I153" s="36">
        <f>I129+I131+I133+I135+I137+I139+I141+I143+I145+I147+I149+I151</f>
        <v>1114368</v>
      </c>
      <c r="J153" s="56"/>
      <c r="K153" s="57"/>
      <c r="L153" s="54"/>
      <c r="M153" s="55"/>
      <c r="N153" s="20"/>
      <c r="O153" s="58">
        <v>0.18</v>
      </c>
      <c r="P153" s="55"/>
      <c r="Q153" s="56">
        <f>Q129+Q131+Q133+Q135+Q137+Q139+Q141+Q143+Q145+Q147+Q149+Q151</f>
        <v>2266138.3491698</v>
      </c>
      <c r="R153" s="37"/>
    </row>
    <row r="154" spans="3:18" ht="21" hidden="1" outlineLevel="1" thickBot="1">
      <c r="C154" s="50"/>
      <c r="D154" s="64" t="s">
        <v>29</v>
      </c>
      <c r="E154" s="65"/>
      <c r="F154" s="66"/>
      <c r="G154" s="67" t="s">
        <v>20</v>
      </c>
      <c r="H154" s="68"/>
      <c r="I154" s="43">
        <f>I130+I132+I134+I136+I138+I140+I142+I144+I146+I148+I150+I152</f>
        <v>225569</v>
      </c>
      <c r="J154" s="44"/>
      <c r="K154" s="45"/>
      <c r="L154" s="41"/>
      <c r="M154" s="42"/>
      <c r="N154" s="19"/>
      <c r="O154" s="69">
        <v>0.18</v>
      </c>
      <c r="P154" s="68"/>
      <c r="Q154" s="43">
        <f>Q130+Q132+Q134+Q136+Q138+Q140+Q142+Q144+Q146+Q148+Q150+Q152</f>
        <v>466247.4925188</v>
      </c>
      <c r="R154" s="48"/>
    </row>
    <row r="155" spans="3:18" ht="27" customHeight="1" hidden="1" outlineLevel="1" thickBot="1">
      <c r="C155" s="15" t="s">
        <v>24</v>
      </c>
      <c r="D155" s="28"/>
      <c r="E155" s="29"/>
      <c r="F155" s="30"/>
      <c r="G155" s="28" t="s">
        <v>20</v>
      </c>
      <c r="H155" s="30"/>
      <c r="I155" s="31">
        <f>I153+I154</f>
        <v>1339937</v>
      </c>
      <c r="J155" s="32"/>
      <c r="K155" s="33"/>
      <c r="L155" s="28"/>
      <c r="M155" s="30"/>
      <c r="N155" s="16"/>
      <c r="O155" s="34">
        <v>0.18</v>
      </c>
      <c r="P155" s="30"/>
      <c r="Q155" s="32">
        <f>Q153+Q154</f>
        <v>2732385.8416886</v>
      </c>
      <c r="R155" s="35"/>
    </row>
    <row r="156" s="27" customFormat="1" ht="12.75" hidden="1" outlineLevel="1"/>
    <row r="157" s="27" customFormat="1" ht="12.75" hidden="1" outlineLevel="1"/>
    <row r="158" s="27" customFormat="1" ht="12.75" hidden="1" outlineLevel="1"/>
    <row r="159" ht="12.75" hidden="1" outlineLevel="1"/>
    <row r="160" ht="13.5" hidden="1" outlineLevel="1" thickBot="1"/>
    <row r="161" spans="3:18" ht="29.25" customHeight="1" collapsed="1" thickBot="1">
      <c r="C161" s="96" t="s">
        <v>35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</row>
    <row r="162" spans="3:18" ht="20.25">
      <c r="C162" s="49" t="s">
        <v>7</v>
      </c>
      <c r="D162" s="51" t="s">
        <v>28</v>
      </c>
      <c r="E162" s="52"/>
      <c r="F162" s="53"/>
      <c r="G162" s="54" t="s">
        <v>20</v>
      </c>
      <c r="H162" s="55"/>
      <c r="I162" s="36">
        <v>95000</v>
      </c>
      <c r="J162" s="56"/>
      <c r="K162" s="57"/>
      <c r="L162" s="54">
        <v>1.76182</v>
      </c>
      <c r="M162" s="55"/>
      <c r="N162" s="7"/>
      <c r="O162" s="58">
        <v>0.18</v>
      </c>
      <c r="P162" s="55"/>
      <c r="Q162" s="56">
        <f aca="true" t="shared" si="7" ref="Q162:Q185">I162*L162*1.18</f>
        <v>197500.022</v>
      </c>
      <c r="R162" s="37"/>
    </row>
    <row r="163" spans="3:18" ht="21" thickBot="1">
      <c r="C163" s="50"/>
      <c r="D163" s="38" t="s">
        <v>29</v>
      </c>
      <c r="E163" s="39"/>
      <c r="F163" s="40"/>
      <c r="G163" s="41" t="s">
        <v>20</v>
      </c>
      <c r="H163" s="42"/>
      <c r="I163" s="43">
        <v>45847</v>
      </c>
      <c r="J163" s="44"/>
      <c r="K163" s="45"/>
      <c r="L163" s="41">
        <v>1.80773</v>
      </c>
      <c r="M163" s="42"/>
      <c r="N163" s="19"/>
      <c r="O163" s="69">
        <v>0.18</v>
      </c>
      <c r="P163" s="68"/>
      <c r="Q163" s="70">
        <f t="shared" si="7"/>
        <v>97797.2168258</v>
      </c>
      <c r="R163" s="71"/>
    </row>
    <row r="164" spans="3:18" ht="20.25">
      <c r="C164" s="49" t="s">
        <v>8</v>
      </c>
      <c r="D164" s="51" t="s">
        <v>28</v>
      </c>
      <c r="E164" s="52"/>
      <c r="F164" s="53"/>
      <c r="G164" s="54" t="s">
        <v>20</v>
      </c>
      <c r="H164" s="55"/>
      <c r="I164" s="93">
        <v>95000</v>
      </c>
      <c r="J164" s="72"/>
      <c r="K164" s="94"/>
      <c r="L164" s="91">
        <v>1.70804</v>
      </c>
      <c r="M164" s="92"/>
      <c r="N164" s="9"/>
      <c r="O164" s="95">
        <v>0.18</v>
      </c>
      <c r="P164" s="92"/>
      <c r="Q164" s="72">
        <f t="shared" si="7"/>
        <v>191471.28399999999</v>
      </c>
      <c r="R164" s="73"/>
    </row>
    <row r="165" spans="3:18" ht="21" thickBot="1">
      <c r="C165" s="50"/>
      <c r="D165" s="38" t="s">
        <v>29</v>
      </c>
      <c r="E165" s="39"/>
      <c r="F165" s="40"/>
      <c r="G165" s="41" t="s">
        <v>20</v>
      </c>
      <c r="H165" s="42"/>
      <c r="I165" s="79">
        <v>19875</v>
      </c>
      <c r="J165" s="80"/>
      <c r="K165" s="81"/>
      <c r="L165" s="82">
        <v>1.75221</v>
      </c>
      <c r="M165" s="83"/>
      <c r="N165" s="13"/>
      <c r="O165" s="84">
        <v>0.18</v>
      </c>
      <c r="P165" s="78"/>
      <c r="Q165" s="85">
        <f t="shared" si="7"/>
        <v>41093.705025</v>
      </c>
      <c r="R165" s="86"/>
    </row>
    <row r="166" spans="3:18" ht="20.25">
      <c r="C166" s="49" t="s">
        <v>9</v>
      </c>
      <c r="D166" s="51" t="s">
        <v>28</v>
      </c>
      <c r="E166" s="52"/>
      <c r="F166" s="53"/>
      <c r="G166" s="54" t="s">
        <v>20</v>
      </c>
      <c r="H166" s="55"/>
      <c r="I166" s="36">
        <v>95000</v>
      </c>
      <c r="J166" s="56"/>
      <c r="K166" s="57"/>
      <c r="L166" s="54">
        <v>1.80852</v>
      </c>
      <c r="M166" s="55"/>
      <c r="N166" s="7"/>
      <c r="O166" s="58">
        <v>0.18</v>
      </c>
      <c r="P166" s="55"/>
      <c r="Q166" s="56">
        <v>202735.09</v>
      </c>
      <c r="R166" s="37"/>
    </row>
    <row r="167" spans="3:18" ht="21" thickBot="1">
      <c r="C167" s="50"/>
      <c r="D167" s="38" t="s">
        <v>29</v>
      </c>
      <c r="E167" s="39"/>
      <c r="F167" s="40"/>
      <c r="G167" s="41" t="s">
        <v>20</v>
      </c>
      <c r="H167" s="42"/>
      <c r="I167" s="43">
        <v>21939</v>
      </c>
      <c r="J167" s="44"/>
      <c r="K167" s="45"/>
      <c r="L167" s="41">
        <v>1.85591</v>
      </c>
      <c r="M167" s="42"/>
      <c r="N167" s="19"/>
      <c r="O167" s="69">
        <v>0.18</v>
      </c>
      <c r="P167" s="68"/>
      <c r="Q167" s="70">
        <f t="shared" si="7"/>
        <v>48045.835198199995</v>
      </c>
      <c r="R167" s="71"/>
    </row>
    <row r="168" spans="3:18" ht="20.25">
      <c r="C168" s="49" t="s">
        <v>10</v>
      </c>
      <c r="D168" s="51" t="s">
        <v>28</v>
      </c>
      <c r="E168" s="52"/>
      <c r="F168" s="53"/>
      <c r="G168" s="54" t="s">
        <v>20</v>
      </c>
      <c r="H168" s="55"/>
      <c r="I168" s="36">
        <v>95000</v>
      </c>
      <c r="J168" s="56"/>
      <c r="K168" s="57"/>
      <c r="L168" s="62">
        <v>1.77121</v>
      </c>
      <c r="M168" s="63"/>
      <c r="N168" s="9"/>
      <c r="O168" s="95">
        <v>0.18</v>
      </c>
      <c r="P168" s="92"/>
      <c r="Q168" s="72">
        <f t="shared" si="7"/>
        <v>198552.64099999997</v>
      </c>
      <c r="R168" s="73"/>
    </row>
    <row r="169" spans="3:18" ht="21" thickBot="1">
      <c r="C169" s="50"/>
      <c r="D169" s="38" t="s">
        <v>29</v>
      </c>
      <c r="E169" s="39"/>
      <c r="F169" s="40"/>
      <c r="G169" s="41" t="s">
        <v>20</v>
      </c>
      <c r="H169" s="42"/>
      <c r="I169" s="43">
        <v>4951</v>
      </c>
      <c r="J169" s="44"/>
      <c r="K169" s="45"/>
      <c r="L169" s="60">
        <v>1.8174</v>
      </c>
      <c r="M169" s="61"/>
      <c r="N169" s="13"/>
      <c r="O169" s="84">
        <v>0.18</v>
      </c>
      <c r="P169" s="78"/>
      <c r="Q169" s="79">
        <f t="shared" si="7"/>
        <v>10617.577931999998</v>
      </c>
      <c r="R169" s="102"/>
    </row>
    <row r="170" spans="3:18" ht="20.25">
      <c r="C170" s="49" t="s">
        <v>11</v>
      </c>
      <c r="D170" s="51" t="s">
        <v>28</v>
      </c>
      <c r="E170" s="52"/>
      <c r="F170" s="53"/>
      <c r="G170" s="54" t="s">
        <v>20</v>
      </c>
      <c r="H170" s="55"/>
      <c r="I170" s="36">
        <v>92367</v>
      </c>
      <c r="J170" s="56"/>
      <c r="K170" s="57"/>
      <c r="L170" s="54">
        <v>1.85353</v>
      </c>
      <c r="M170" s="55"/>
      <c r="N170" s="7"/>
      <c r="O170" s="58">
        <v>0.18</v>
      </c>
      <c r="P170" s="55"/>
      <c r="Q170" s="56">
        <f t="shared" si="7"/>
        <v>202021.90650179997</v>
      </c>
      <c r="R170" s="37"/>
    </row>
    <row r="171" spans="3:18" ht="21" thickBot="1">
      <c r="C171" s="50"/>
      <c r="D171" s="38" t="s">
        <v>29</v>
      </c>
      <c r="E171" s="39"/>
      <c r="F171" s="40"/>
      <c r="G171" s="41" t="s">
        <v>20</v>
      </c>
      <c r="H171" s="42"/>
      <c r="I171" s="43">
        <v>0</v>
      </c>
      <c r="J171" s="44"/>
      <c r="K171" s="45"/>
      <c r="L171" s="41">
        <v>0</v>
      </c>
      <c r="M171" s="42"/>
      <c r="N171" s="19"/>
      <c r="O171" s="69">
        <v>0.18</v>
      </c>
      <c r="P171" s="68"/>
      <c r="Q171" s="43">
        <f t="shared" si="7"/>
        <v>0</v>
      </c>
      <c r="R171" s="48"/>
    </row>
    <row r="172" spans="3:18" ht="20.25">
      <c r="C172" s="49" t="s">
        <v>12</v>
      </c>
      <c r="D172" s="51" t="s">
        <v>28</v>
      </c>
      <c r="E172" s="52"/>
      <c r="F172" s="53"/>
      <c r="G172" s="54" t="s">
        <v>20</v>
      </c>
      <c r="H172" s="55"/>
      <c r="I172" s="93">
        <v>82873</v>
      </c>
      <c r="J172" s="72"/>
      <c r="K172" s="94"/>
      <c r="L172" s="91">
        <v>1.88652</v>
      </c>
      <c r="M172" s="92"/>
      <c r="N172" s="9"/>
      <c r="O172" s="95">
        <v>0.18</v>
      </c>
      <c r="P172" s="92"/>
      <c r="Q172" s="72">
        <f t="shared" si="7"/>
        <v>184483.0549128</v>
      </c>
      <c r="R172" s="73"/>
    </row>
    <row r="173" spans="3:18" ht="21" thickBot="1">
      <c r="C173" s="50"/>
      <c r="D173" s="38" t="s">
        <v>29</v>
      </c>
      <c r="E173" s="39"/>
      <c r="F173" s="40"/>
      <c r="G173" s="41" t="s">
        <v>20</v>
      </c>
      <c r="H173" s="42"/>
      <c r="I173" s="79">
        <v>0</v>
      </c>
      <c r="J173" s="80"/>
      <c r="K173" s="81"/>
      <c r="L173" s="82">
        <v>0</v>
      </c>
      <c r="M173" s="83"/>
      <c r="N173" s="13"/>
      <c r="O173" s="84">
        <v>0.18</v>
      </c>
      <c r="P173" s="78"/>
      <c r="Q173" s="43">
        <f t="shared" si="7"/>
        <v>0</v>
      </c>
      <c r="R173" s="48"/>
    </row>
    <row r="174" spans="3:18" ht="20.25">
      <c r="C174" s="49" t="s">
        <v>13</v>
      </c>
      <c r="D174" s="51" t="s">
        <v>28</v>
      </c>
      <c r="E174" s="52"/>
      <c r="F174" s="53"/>
      <c r="G174" s="54" t="s">
        <v>20</v>
      </c>
      <c r="H174" s="55"/>
      <c r="I174" s="36">
        <v>81500</v>
      </c>
      <c r="J174" s="56"/>
      <c r="K174" s="57"/>
      <c r="L174" s="54">
        <v>2.15219</v>
      </c>
      <c r="M174" s="55"/>
      <c r="N174" s="7"/>
      <c r="O174" s="58">
        <v>0.18</v>
      </c>
      <c r="P174" s="55"/>
      <c r="Q174" s="100">
        <f t="shared" si="7"/>
        <v>206976.1123</v>
      </c>
      <c r="R174" s="101"/>
    </row>
    <row r="175" spans="3:18" ht="21" thickBot="1">
      <c r="C175" s="50"/>
      <c r="D175" s="38" t="s">
        <v>29</v>
      </c>
      <c r="E175" s="39"/>
      <c r="F175" s="40"/>
      <c r="G175" s="41" t="s">
        <v>20</v>
      </c>
      <c r="H175" s="42"/>
      <c r="I175" s="43">
        <v>0</v>
      </c>
      <c r="J175" s="44"/>
      <c r="K175" s="45"/>
      <c r="L175" s="41"/>
      <c r="M175" s="42"/>
      <c r="N175" s="19"/>
      <c r="O175" s="69">
        <v>0.18</v>
      </c>
      <c r="P175" s="68"/>
      <c r="Q175" s="79">
        <f t="shared" si="7"/>
        <v>0</v>
      </c>
      <c r="R175" s="102"/>
    </row>
    <row r="176" spans="3:18" ht="20.25">
      <c r="C176" s="49" t="s">
        <v>14</v>
      </c>
      <c r="D176" s="51" t="s">
        <v>28</v>
      </c>
      <c r="E176" s="52"/>
      <c r="F176" s="53"/>
      <c r="G176" s="54" t="s">
        <v>20</v>
      </c>
      <c r="H176" s="55"/>
      <c r="I176" s="93">
        <v>85586</v>
      </c>
      <c r="J176" s="72"/>
      <c r="K176" s="94"/>
      <c r="L176" s="91">
        <v>2.19957</v>
      </c>
      <c r="M176" s="92"/>
      <c r="N176" s="9"/>
      <c r="O176" s="95">
        <v>0.18</v>
      </c>
      <c r="P176" s="92"/>
      <c r="Q176" s="36">
        <f t="shared" si="7"/>
        <v>222137.8296636</v>
      </c>
      <c r="R176" s="37"/>
    </row>
    <row r="177" spans="3:18" ht="21" thickBot="1">
      <c r="C177" s="50"/>
      <c r="D177" s="38" t="s">
        <v>29</v>
      </c>
      <c r="E177" s="39"/>
      <c r="F177" s="40"/>
      <c r="G177" s="41" t="s">
        <v>20</v>
      </c>
      <c r="H177" s="42"/>
      <c r="I177" s="79">
        <v>0</v>
      </c>
      <c r="J177" s="80"/>
      <c r="K177" s="81"/>
      <c r="L177" s="82">
        <v>0</v>
      </c>
      <c r="M177" s="83"/>
      <c r="N177" s="13"/>
      <c r="O177" s="84">
        <v>0.18</v>
      </c>
      <c r="P177" s="78"/>
      <c r="Q177" s="72">
        <f t="shared" si="7"/>
        <v>0</v>
      </c>
      <c r="R177" s="73"/>
    </row>
    <row r="178" spans="3:18" ht="20.25">
      <c r="C178" s="49" t="s">
        <v>15</v>
      </c>
      <c r="D178" s="51" t="s">
        <v>28</v>
      </c>
      <c r="E178" s="52"/>
      <c r="F178" s="53"/>
      <c r="G178" s="54" t="s">
        <v>20</v>
      </c>
      <c r="H178" s="55"/>
      <c r="I178" s="36">
        <v>99625</v>
      </c>
      <c r="J178" s="56"/>
      <c r="K178" s="57"/>
      <c r="L178" s="54">
        <v>2.08053</v>
      </c>
      <c r="M178" s="55"/>
      <c r="N178" s="20"/>
      <c r="O178" s="58">
        <v>0.18</v>
      </c>
      <c r="P178" s="55"/>
      <c r="Q178" s="56">
        <f t="shared" si="7"/>
        <v>244581.90547499998</v>
      </c>
      <c r="R178" s="37"/>
    </row>
    <row r="179" spans="3:18" ht="21" thickBot="1">
      <c r="C179" s="50"/>
      <c r="D179" s="38" t="s">
        <v>29</v>
      </c>
      <c r="E179" s="39"/>
      <c r="F179" s="40"/>
      <c r="G179" s="41" t="s">
        <v>20</v>
      </c>
      <c r="H179" s="42"/>
      <c r="I179" s="43">
        <v>0</v>
      </c>
      <c r="J179" s="44"/>
      <c r="K179" s="45"/>
      <c r="L179" s="41">
        <v>0</v>
      </c>
      <c r="M179" s="42"/>
      <c r="N179" s="19"/>
      <c r="O179" s="69">
        <v>0.18</v>
      </c>
      <c r="P179" s="68"/>
      <c r="Q179" s="43">
        <f t="shared" si="7"/>
        <v>0</v>
      </c>
      <c r="R179" s="48"/>
    </row>
    <row r="180" spans="3:18" ht="20.25">
      <c r="C180" s="49" t="s">
        <v>26</v>
      </c>
      <c r="D180" s="51" t="s">
        <v>28</v>
      </c>
      <c r="E180" s="52"/>
      <c r="F180" s="53"/>
      <c r="G180" s="54" t="s">
        <v>20</v>
      </c>
      <c r="H180" s="55"/>
      <c r="I180" s="93">
        <v>107100</v>
      </c>
      <c r="J180" s="72"/>
      <c r="K180" s="94"/>
      <c r="L180" s="91">
        <v>2.02037</v>
      </c>
      <c r="M180" s="92"/>
      <c r="N180" s="13"/>
      <c r="O180" s="95">
        <v>0.18</v>
      </c>
      <c r="P180" s="92"/>
      <c r="Q180" s="72">
        <f t="shared" si="7"/>
        <v>255330.31986000002</v>
      </c>
      <c r="R180" s="73"/>
    </row>
    <row r="181" spans="3:18" ht="21" thickBot="1">
      <c r="C181" s="50"/>
      <c r="D181" s="38" t="s">
        <v>29</v>
      </c>
      <c r="E181" s="39"/>
      <c r="F181" s="40"/>
      <c r="G181" s="41" t="s">
        <v>20</v>
      </c>
      <c r="H181" s="42"/>
      <c r="I181" s="79">
        <v>12412</v>
      </c>
      <c r="J181" s="80"/>
      <c r="K181" s="81"/>
      <c r="L181" s="82">
        <v>2.04827</v>
      </c>
      <c r="M181" s="83"/>
      <c r="N181" s="13"/>
      <c r="O181" s="84">
        <v>0.18</v>
      </c>
      <c r="P181" s="78"/>
      <c r="Q181" s="85">
        <f t="shared" si="7"/>
        <v>29999.2901432</v>
      </c>
      <c r="R181" s="86"/>
    </row>
    <row r="182" spans="3:18" ht="20.25">
      <c r="C182" s="49" t="s">
        <v>17</v>
      </c>
      <c r="D182" s="51" t="s">
        <v>28</v>
      </c>
      <c r="E182" s="52"/>
      <c r="F182" s="53"/>
      <c r="G182" s="54" t="s">
        <v>20</v>
      </c>
      <c r="H182" s="55"/>
      <c r="I182" s="36">
        <v>107100</v>
      </c>
      <c r="J182" s="56"/>
      <c r="K182" s="57"/>
      <c r="L182" s="54">
        <v>2.01216</v>
      </c>
      <c r="M182" s="55"/>
      <c r="N182" s="20"/>
      <c r="O182" s="58">
        <v>0.18</v>
      </c>
      <c r="P182" s="55"/>
      <c r="Q182" s="100">
        <f t="shared" si="7"/>
        <v>254292.75648</v>
      </c>
      <c r="R182" s="101"/>
    </row>
    <row r="183" spans="3:18" ht="21" thickBot="1">
      <c r="C183" s="50"/>
      <c r="D183" s="38" t="s">
        <v>29</v>
      </c>
      <c r="E183" s="39"/>
      <c r="F183" s="40"/>
      <c r="G183" s="41" t="s">
        <v>20</v>
      </c>
      <c r="H183" s="42"/>
      <c r="I183" s="43">
        <v>14834</v>
      </c>
      <c r="J183" s="44"/>
      <c r="K183" s="45"/>
      <c r="L183" s="41">
        <v>2.03903</v>
      </c>
      <c r="M183" s="42"/>
      <c r="N183" s="19"/>
      <c r="O183" s="69">
        <v>0.18</v>
      </c>
      <c r="P183" s="68"/>
      <c r="Q183" s="79">
        <f t="shared" si="7"/>
        <v>35691.425803599996</v>
      </c>
      <c r="R183" s="102"/>
    </row>
    <row r="184" spans="3:22" ht="20.25">
      <c r="C184" s="49" t="s">
        <v>18</v>
      </c>
      <c r="D184" s="51" t="s">
        <v>28</v>
      </c>
      <c r="E184" s="52"/>
      <c r="F184" s="53"/>
      <c r="G184" s="54" t="s">
        <v>20</v>
      </c>
      <c r="H184" s="55"/>
      <c r="I184" s="93">
        <v>107100</v>
      </c>
      <c r="J184" s="72"/>
      <c r="K184" s="94"/>
      <c r="L184" s="91">
        <v>1.92917</v>
      </c>
      <c r="M184" s="92"/>
      <c r="N184" s="13"/>
      <c r="O184" s="95">
        <v>0.18</v>
      </c>
      <c r="P184" s="92"/>
      <c r="Q184" s="36">
        <f t="shared" si="7"/>
        <v>243804.64626</v>
      </c>
      <c r="R184" s="37"/>
      <c r="V184">
        <v>0</v>
      </c>
    </row>
    <row r="185" spans="3:18" ht="21" thickBot="1">
      <c r="C185" s="50"/>
      <c r="D185" s="38" t="s">
        <v>29</v>
      </c>
      <c r="E185" s="39"/>
      <c r="F185" s="40"/>
      <c r="G185" s="41" t="s">
        <v>20</v>
      </c>
      <c r="H185" s="42"/>
      <c r="I185" s="79">
        <v>15586</v>
      </c>
      <c r="J185" s="80"/>
      <c r="K185" s="81"/>
      <c r="L185" s="82">
        <v>1.94584</v>
      </c>
      <c r="M185" s="83"/>
      <c r="N185" s="13"/>
      <c r="O185" s="84">
        <v>0.18</v>
      </c>
      <c r="P185" s="78"/>
      <c r="Q185" s="72">
        <f t="shared" si="7"/>
        <v>35786.8774432</v>
      </c>
      <c r="R185" s="73"/>
    </row>
    <row r="186" spans="3:18" ht="20.25">
      <c r="C186" s="49" t="s">
        <v>31</v>
      </c>
      <c r="D186" s="51" t="s">
        <v>28</v>
      </c>
      <c r="E186" s="52"/>
      <c r="F186" s="53"/>
      <c r="G186" s="54" t="s">
        <v>20</v>
      </c>
      <c r="H186" s="55"/>
      <c r="I186" s="36">
        <f>I162+I164+I166+I168+I170+I172+I174+I176+I178+I180+I182+I184</f>
        <v>1143251</v>
      </c>
      <c r="J186" s="56"/>
      <c r="K186" s="57"/>
      <c r="L186" s="54"/>
      <c r="M186" s="55"/>
      <c r="N186" s="20"/>
      <c r="O186" s="58">
        <v>0.18</v>
      </c>
      <c r="P186" s="55"/>
      <c r="Q186" s="56">
        <f>Q162+Q164+Q166+Q168+Q170+Q172+Q174+Q176+Q178+Q180+Q182+Q184</f>
        <v>2603887.5684531997</v>
      </c>
      <c r="R186" s="37"/>
    </row>
    <row r="187" spans="3:18" ht="21" thickBot="1">
      <c r="C187" s="50"/>
      <c r="D187" s="38" t="s">
        <v>29</v>
      </c>
      <c r="E187" s="39"/>
      <c r="F187" s="40"/>
      <c r="G187" s="41" t="s">
        <v>20</v>
      </c>
      <c r="H187" s="42"/>
      <c r="I187" s="43">
        <f>I163+I165+I167+I169+I171+I173+I175+I177+I179+I181+I183+I185</f>
        <v>135444</v>
      </c>
      <c r="J187" s="44"/>
      <c r="K187" s="45"/>
      <c r="L187" s="41"/>
      <c r="M187" s="42"/>
      <c r="N187" s="19"/>
      <c r="O187" s="69">
        <v>0.18</v>
      </c>
      <c r="P187" s="68"/>
      <c r="Q187" s="43">
        <f>Q163+Q165+Q167+Q169+Q171+Q173+Q175+Q177+Q179+Q181+Q183+Q185</f>
        <v>299031.9283709999</v>
      </c>
      <c r="R187" s="48"/>
    </row>
    <row r="188" spans="3:18" ht="27" customHeight="1" thickBot="1">
      <c r="C188" s="15" t="s">
        <v>24</v>
      </c>
      <c r="D188" s="97"/>
      <c r="E188" s="98"/>
      <c r="F188" s="99"/>
      <c r="G188" s="97" t="s">
        <v>20</v>
      </c>
      <c r="H188" s="99"/>
      <c r="I188" s="31">
        <f>I186+I187</f>
        <v>1278695</v>
      </c>
      <c r="J188" s="32"/>
      <c r="K188" s="33"/>
      <c r="L188" s="28"/>
      <c r="M188" s="30"/>
      <c r="N188" s="16"/>
      <c r="O188" s="34">
        <v>0.18</v>
      </c>
      <c r="P188" s="30"/>
      <c r="Q188" s="32">
        <f>Q186+Q187</f>
        <v>2902919.4968242</v>
      </c>
      <c r="R188" s="35"/>
    </row>
    <row r="190" spans="1:17" ht="23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ht="13.5" thickBot="1"/>
    <row r="192" spans="3:18" ht="29.25" customHeight="1" thickBot="1">
      <c r="C192" s="96" t="s">
        <v>33</v>
      </c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</row>
    <row r="193" spans="3:18" ht="20.25">
      <c r="C193" s="49" t="s">
        <v>7</v>
      </c>
      <c r="D193" s="88" t="s">
        <v>28</v>
      </c>
      <c r="E193" s="89"/>
      <c r="F193" s="90"/>
      <c r="G193" s="54" t="s">
        <v>20</v>
      </c>
      <c r="H193" s="55"/>
      <c r="I193" s="36">
        <v>109400</v>
      </c>
      <c r="J193" s="56"/>
      <c r="K193" s="57"/>
      <c r="L193" s="54">
        <v>1.88333</v>
      </c>
      <c r="M193" s="55"/>
      <c r="N193" s="7"/>
      <c r="O193" s="58">
        <v>0.18</v>
      </c>
      <c r="P193" s="55"/>
      <c r="Q193" s="56">
        <f>I193*L193*1.18</f>
        <v>243122.83636</v>
      </c>
      <c r="R193" s="37"/>
    </row>
    <row r="194" spans="3:18" ht="21" thickBot="1">
      <c r="C194" s="50"/>
      <c r="D194" s="64" t="s">
        <v>29</v>
      </c>
      <c r="E194" s="65"/>
      <c r="F194" s="66"/>
      <c r="G194" s="67" t="s">
        <v>20</v>
      </c>
      <c r="H194" s="68"/>
      <c r="I194" s="43">
        <v>28867</v>
      </c>
      <c r="J194" s="44"/>
      <c r="K194" s="45"/>
      <c r="L194" s="41">
        <v>1.87601</v>
      </c>
      <c r="M194" s="42"/>
      <c r="N194" s="19"/>
      <c r="O194" s="69">
        <v>0.18</v>
      </c>
      <c r="P194" s="68"/>
      <c r="Q194" s="70">
        <f>I194*L194*1.18</f>
        <v>63902.6411906</v>
      </c>
      <c r="R194" s="71"/>
    </row>
    <row r="195" spans="3:18" ht="20.25">
      <c r="C195" s="87" t="s">
        <v>8</v>
      </c>
      <c r="D195" s="88" t="s">
        <v>28</v>
      </c>
      <c r="E195" s="89"/>
      <c r="F195" s="90"/>
      <c r="G195" s="91" t="s">
        <v>20</v>
      </c>
      <c r="H195" s="92"/>
      <c r="I195" s="93">
        <v>109400</v>
      </c>
      <c r="J195" s="72"/>
      <c r="K195" s="94"/>
      <c r="L195" s="91">
        <v>2.33885</v>
      </c>
      <c r="M195" s="92"/>
      <c r="N195" s="9"/>
      <c r="O195" s="95">
        <v>0.18</v>
      </c>
      <c r="P195" s="92"/>
      <c r="Q195" s="72">
        <f>I195*L195*1.18</f>
        <v>301926.8242</v>
      </c>
      <c r="R195" s="73"/>
    </row>
    <row r="196" spans="3:18" ht="21" thickBot="1">
      <c r="C196" s="87"/>
      <c r="D196" s="74" t="s">
        <v>29</v>
      </c>
      <c r="E196" s="75"/>
      <c r="F196" s="76"/>
      <c r="G196" s="77" t="s">
        <v>20</v>
      </c>
      <c r="H196" s="78"/>
      <c r="I196" s="79">
        <v>7455</v>
      </c>
      <c r="J196" s="80"/>
      <c r="K196" s="81"/>
      <c r="L196" s="82">
        <v>2.36377</v>
      </c>
      <c r="M196" s="83"/>
      <c r="N196" s="13"/>
      <c r="O196" s="84">
        <v>0.18</v>
      </c>
      <c r="P196" s="78"/>
      <c r="Q196" s="85">
        <f>I196*L196*1.18</f>
        <v>20793.848313</v>
      </c>
      <c r="R196" s="86"/>
    </row>
    <row r="197" spans="3:18" ht="20.25">
      <c r="C197" s="49" t="s">
        <v>9</v>
      </c>
      <c r="D197" s="51" t="s">
        <v>28</v>
      </c>
      <c r="E197" s="52"/>
      <c r="F197" s="53"/>
      <c r="G197" s="54" t="s">
        <v>20</v>
      </c>
      <c r="H197" s="55"/>
      <c r="I197" s="36">
        <v>109400</v>
      </c>
      <c r="J197" s="56"/>
      <c r="K197" s="57"/>
      <c r="L197" s="54">
        <v>2.01213</v>
      </c>
      <c r="M197" s="55"/>
      <c r="N197" s="7"/>
      <c r="O197" s="58">
        <v>0.18</v>
      </c>
      <c r="P197" s="55"/>
      <c r="Q197" s="56">
        <v>259749.88</v>
      </c>
      <c r="R197" s="37"/>
    </row>
    <row r="198" spans="3:18" ht="21" thickBot="1">
      <c r="C198" s="50"/>
      <c r="D198" s="64" t="s">
        <v>29</v>
      </c>
      <c r="E198" s="65"/>
      <c r="F198" s="66"/>
      <c r="G198" s="67" t="s">
        <v>20</v>
      </c>
      <c r="H198" s="68"/>
      <c r="I198" s="43">
        <v>3281</v>
      </c>
      <c r="J198" s="44"/>
      <c r="K198" s="45"/>
      <c r="L198" s="41">
        <v>2.01392</v>
      </c>
      <c r="M198" s="42"/>
      <c r="N198" s="19"/>
      <c r="O198" s="69">
        <v>0.18</v>
      </c>
      <c r="P198" s="68"/>
      <c r="Q198" s="70">
        <f>I198*L198*1.18</f>
        <v>7797.052393600001</v>
      </c>
      <c r="R198" s="71"/>
    </row>
    <row r="199" spans="3:18" ht="20.25">
      <c r="C199" s="49" t="s">
        <v>10</v>
      </c>
      <c r="D199" s="51" t="s">
        <v>28</v>
      </c>
      <c r="E199" s="52"/>
      <c r="F199" s="53"/>
      <c r="G199" s="54" t="s">
        <v>20</v>
      </c>
      <c r="H199" s="55"/>
      <c r="I199" s="36">
        <v>109400</v>
      </c>
      <c r="J199" s="56"/>
      <c r="K199" s="57"/>
      <c r="L199" s="62">
        <v>2.24202</v>
      </c>
      <c r="M199" s="63"/>
      <c r="N199" s="9"/>
      <c r="O199" s="58">
        <v>0.18</v>
      </c>
      <c r="P199" s="59"/>
      <c r="Q199" s="36">
        <f aca="true" t="shared" si="8" ref="Q199:Q216">I199*L199*1.18</f>
        <v>289426.84584</v>
      </c>
      <c r="R199" s="37"/>
    </row>
    <row r="200" spans="3:18" ht="21" thickBot="1">
      <c r="C200" s="50"/>
      <c r="D200" s="38" t="s">
        <v>29</v>
      </c>
      <c r="E200" s="39"/>
      <c r="F200" s="40"/>
      <c r="G200" s="41" t="s">
        <v>20</v>
      </c>
      <c r="H200" s="42"/>
      <c r="I200" s="43">
        <v>3754</v>
      </c>
      <c r="J200" s="44"/>
      <c r="K200" s="45"/>
      <c r="L200" s="60">
        <v>2.26009</v>
      </c>
      <c r="M200" s="61"/>
      <c r="N200" s="13"/>
      <c r="O200" s="46">
        <v>0.18</v>
      </c>
      <c r="P200" s="47"/>
      <c r="Q200" s="43">
        <f t="shared" si="8"/>
        <v>10011.5658748</v>
      </c>
      <c r="R200" s="48"/>
    </row>
    <row r="201" spans="3:18" ht="20.25">
      <c r="C201" s="49" t="s">
        <v>11</v>
      </c>
      <c r="D201" s="51" t="s">
        <v>28</v>
      </c>
      <c r="E201" s="52"/>
      <c r="F201" s="53"/>
      <c r="G201" s="54" t="s">
        <v>20</v>
      </c>
      <c r="H201" s="55"/>
      <c r="I201" s="36">
        <v>99840</v>
      </c>
      <c r="J201" s="56"/>
      <c r="K201" s="57"/>
      <c r="L201" s="54">
        <v>2.12424</v>
      </c>
      <c r="M201" s="55"/>
      <c r="N201" s="7"/>
      <c r="O201" s="58">
        <v>0.18</v>
      </c>
      <c r="P201" s="59"/>
      <c r="Q201" s="36">
        <f t="shared" si="8"/>
        <v>250259.26348799997</v>
      </c>
      <c r="R201" s="37"/>
    </row>
    <row r="202" spans="3:18" ht="21" thickBot="1">
      <c r="C202" s="50"/>
      <c r="D202" s="38" t="s">
        <v>29</v>
      </c>
      <c r="E202" s="39"/>
      <c r="F202" s="40"/>
      <c r="G202" s="41" t="s">
        <v>20</v>
      </c>
      <c r="H202" s="42"/>
      <c r="I202" s="43">
        <v>0</v>
      </c>
      <c r="J202" s="44"/>
      <c r="K202" s="45"/>
      <c r="L202" s="41">
        <v>0</v>
      </c>
      <c r="M202" s="42"/>
      <c r="N202" s="19"/>
      <c r="O202" s="46">
        <v>0.18</v>
      </c>
      <c r="P202" s="47"/>
      <c r="Q202" s="43">
        <f t="shared" si="8"/>
        <v>0</v>
      </c>
      <c r="R202" s="48"/>
    </row>
    <row r="203" spans="3:18" ht="20.25">
      <c r="C203" s="49" t="s">
        <v>12</v>
      </c>
      <c r="D203" s="51" t="s">
        <v>28</v>
      </c>
      <c r="E203" s="52"/>
      <c r="F203" s="53"/>
      <c r="G203" s="54" t="s">
        <v>20</v>
      </c>
      <c r="H203" s="55"/>
      <c r="I203" s="36">
        <v>88245</v>
      </c>
      <c r="J203" s="56"/>
      <c r="K203" s="57"/>
      <c r="L203" s="54">
        <v>2.04917</v>
      </c>
      <c r="M203" s="55"/>
      <c r="N203" s="9"/>
      <c r="O203" s="58">
        <v>0.18</v>
      </c>
      <c r="P203" s="59"/>
      <c r="Q203" s="36">
        <f t="shared" si="8"/>
        <v>213378.22784700003</v>
      </c>
      <c r="R203" s="37"/>
    </row>
    <row r="204" spans="3:18" ht="21" thickBot="1">
      <c r="C204" s="50"/>
      <c r="D204" s="38" t="s">
        <v>29</v>
      </c>
      <c r="E204" s="39"/>
      <c r="F204" s="40"/>
      <c r="G204" s="41" t="s">
        <v>20</v>
      </c>
      <c r="H204" s="42"/>
      <c r="I204" s="43">
        <v>0</v>
      </c>
      <c r="J204" s="44"/>
      <c r="K204" s="45"/>
      <c r="L204" s="41">
        <v>0</v>
      </c>
      <c r="M204" s="42"/>
      <c r="N204" s="13"/>
      <c r="O204" s="46">
        <v>0.18</v>
      </c>
      <c r="P204" s="47"/>
      <c r="Q204" s="43">
        <f t="shared" si="8"/>
        <v>0</v>
      </c>
      <c r="R204" s="48"/>
    </row>
    <row r="205" spans="3:18" ht="20.25">
      <c r="C205" s="49" t="s">
        <v>13</v>
      </c>
      <c r="D205" s="51" t="s">
        <v>28</v>
      </c>
      <c r="E205" s="52"/>
      <c r="F205" s="53"/>
      <c r="G205" s="54" t="s">
        <v>20</v>
      </c>
      <c r="H205" s="55"/>
      <c r="I205" s="36">
        <v>84642</v>
      </c>
      <c r="J205" s="56"/>
      <c r="K205" s="57"/>
      <c r="L205" s="54">
        <v>2.35124</v>
      </c>
      <c r="M205" s="55"/>
      <c r="N205" s="7"/>
      <c r="O205" s="58">
        <v>0.18</v>
      </c>
      <c r="P205" s="59"/>
      <c r="Q205" s="36">
        <f t="shared" si="8"/>
        <v>234836.11417440002</v>
      </c>
      <c r="R205" s="37"/>
    </row>
    <row r="206" spans="3:18" ht="21" thickBot="1">
      <c r="C206" s="50"/>
      <c r="D206" s="38" t="s">
        <v>29</v>
      </c>
      <c r="E206" s="39"/>
      <c r="F206" s="40"/>
      <c r="G206" s="41" t="s">
        <v>20</v>
      </c>
      <c r="H206" s="42"/>
      <c r="I206" s="43">
        <v>0</v>
      </c>
      <c r="J206" s="44"/>
      <c r="K206" s="45"/>
      <c r="L206" s="41">
        <v>0</v>
      </c>
      <c r="M206" s="42"/>
      <c r="N206" s="19"/>
      <c r="O206" s="46">
        <v>0.18</v>
      </c>
      <c r="P206" s="47"/>
      <c r="Q206" s="43">
        <f t="shared" si="8"/>
        <v>0</v>
      </c>
      <c r="R206" s="48"/>
    </row>
    <row r="207" spans="3:18" ht="20.25">
      <c r="C207" s="49" t="s">
        <v>14</v>
      </c>
      <c r="D207" s="51" t="s">
        <v>28</v>
      </c>
      <c r="E207" s="52"/>
      <c r="F207" s="53"/>
      <c r="G207" s="54" t="s">
        <v>20</v>
      </c>
      <c r="H207" s="55"/>
      <c r="I207" s="36">
        <v>85954</v>
      </c>
      <c r="J207" s="56"/>
      <c r="K207" s="57"/>
      <c r="L207" s="54">
        <v>2.35798</v>
      </c>
      <c r="M207" s="55"/>
      <c r="N207" s="9"/>
      <c r="O207" s="58">
        <v>0.18</v>
      </c>
      <c r="P207" s="59"/>
      <c r="Q207" s="36">
        <f t="shared" si="8"/>
        <v>239159.8192456</v>
      </c>
      <c r="R207" s="37"/>
    </row>
    <row r="208" spans="3:18" ht="21" thickBot="1">
      <c r="C208" s="50"/>
      <c r="D208" s="38" t="s">
        <v>29</v>
      </c>
      <c r="E208" s="39"/>
      <c r="F208" s="40"/>
      <c r="G208" s="41" t="s">
        <v>20</v>
      </c>
      <c r="H208" s="42"/>
      <c r="I208" s="43">
        <v>0</v>
      </c>
      <c r="J208" s="44"/>
      <c r="K208" s="45"/>
      <c r="L208" s="41">
        <v>0</v>
      </c>
      <c r="M208" s="42"/>
      <c r="N208" s="13"/>
      <c r="O208" s="46">
        <v>0.18</v>
      </c>
      <c r="P208" s="47"/>
      <c r="Q208" s="43">
        <f t="shared" si="8"/>
        <v>0</v>
      </c>
      <c r="R208" s="48"/>
    </row>
    <row r="209" spans="3:18" ht="20.25">
      <c r="C209" s="49" t="s">
        <v>15</v>
      </c>
      <c r="D209" s="51" t="s">
        <v>28</v>
      </c>
      <c r="E209" s="52"/>
      <c r="F209" s="53"/>
      <c r="G209" s="54" t="s">
        <v>20</v>
      </c>
      <c r="H209" s="55"/>
      <c r="I209" s="36">
        <v>87020</v>
      </c>
      <c r="J209" s="56"/>
      <c r="K209" s="57"/>
      <c r="L209" s="54">
        <v>2.40554</v>
      </c>
      <c r="M209" s="55"/>
      <c r="N209" s="20"/>
      <c r="O209" s="58">
        <v>0.18</v>
      </c>
      <c r="P209" s="59"/>
      <c r="Q209" s="36">
        <f t="shared" si="8"/>
        <v>247009.50714399994</v>
      </c>
      <c r="R209" s="37"/>
    </row>
    <row r="210" spans="3:18" ht="21" thickBot="1">
      <c r="C210" s="50"/>
      <c r="D210" s="38" t="s">
        <v>29</v>
      </c>
      <c r="E210" s="39"/>
      <c r="F210" s="40"/>
      <c r="G210" s="41" t="s">
        <v>20</v>
      </c>
      <c r="H210" s="42"/>
      <c r="I210" s="43">
        <v>0</v>
      </c>
      <c r="J210" s="44"/>
      <c r="K210" s="45"/>
      <c r="L210" s="41">
        <v>0</v>
      </c>
      <c r="M210" s="42"/>
      <c r="N210" s="19"/>
      <c r="O210" s="46">
        <v>0.18</v>
      </c>
      <c r="P210" s="47"/>
      <c r="Q210" s="43">
        <f t="shared" si="8"/>
        <v>0</v>
      </c>
      <c r="R210" s="48"/>
    </row>
    <row r="211" spans="3:18" ht="20.25">
      <c r="C211" s="49" t="s">
        <v>26</v>
      </c>
      <c r="D211" s="51" t="s">
        <v>28</v>
      </c>
      <c r="E211" s="52"/>
      <c r="F211" s="53"/>
      <c r="G211" s="54" t="s">
        <v>20</v>
      </c>
      <c r="H211" s="55"/>
      <c r="I211" s="36">
        <v>103400</v>
      </c>
      <c r="J211" s="56"/>
      <c r="K211" s="57"/>
      <c r="L211" s="54">
        <v>2.39691</v>
      </c>
      <c r="M211" s="55"/>
      <c r="N211" s="13"/>
      <c r="O211" s="58">
        <v>0.18</v>
      </c>
      <c r="P211" s="59"/>
      <c r="Q211" s="36">
        <f t="shared" si="8"/>
        <v>292451.78291999997</v>
      </c>
      <c r="R211" s="37"/>
    </row>
    <row r="212" spans="3:18" ht="21" thickBot="1">
      <c r="C212" s="50"/>
      <c r="D212" s="38" t="s">
        <v>29</v>
      </c>
      <c r="E212" s="39"/>
      <c r="F212" s="40"/>
      <c r="G212" s="41" t="s">
        <v>20</v>
      </c>
      <c r="H212" s="42"/>
      <c r="I212" s="43">
        <v>19892</v>
      </c>
      <c r="J212" s="44"/>
      <c r="K212" s="45"/>
      <c r="L212" s="41">
        <v>2.42398</v>
      </c>
      <c r="M212" s="42"/>
      <c r="N212" s="13"/>
      <c r="O212" s="46">
        <v>0.18</v>
      </c>
      <c r="P212" s="47"/>
      <c r="Q212" s="43">
        <f t="shared" si="8"/>
        <v>56897.01598879999</v>
      </c>
      <c r="R212" s="48"/>
    </row>
    <row r="213" spans="3:18" ht="20.25">
      <c r="C213" s="49" t="s">
        <v>17</v>
      </c>
      <c r="D213" s="51" t="s">
        <v>28</v>
      </c>
      <c r="E213" s="52"/>
      <c r="F213" s="53"/>
      <c r="G213" s="54" t="s">
        <v>20</v>
      </c>
      <c r="H213" s="55"/>
      <c r="I213" s="36">
        <v>103400</v>
      </c>
      <c r="J213" s="56"/>
      <c r="K213" s="57"/>
      <c r="L213" s="54">
        <v>2.34463</v>
      </c>
      <c r="M213" s="55"/>
      <c r="N213" s="20"/>
      <c r="O213" s="58">
        <v>0.18</v>
      </c>
      <c r="P213" s="59"/>
      <c r="Q213" s="36">
        <f t="shared" si="8"/>
        <v>286072.99556</v>
      </c>
      <c r="R213" s="37"/>
    </row>
    <row r="214" spans="3:18" ht="21" thickBot="1">
      <c r="C214" s="50"/>
      <c r="D214" s="38" t="s">
        <v>29</v>
      </c>
      <c r="E214" s="39"/>
      <c r="F214" s="40"/>
      <c r="G214" s="41" t="s">
        <v>20</v>
      </c>
      <c r="H214" s="42"/>
      <c r="I214" s="43">
        <v>16855</v>
      </c>
      <c r="J214" s="44"/>
      <c r="K214" s="45"/>
      <c r="L214" s="41">
        <v>2.36803</v>
      </c>
      <c r="M214" s="42"/>
      <c r="N214" s="19"/>
      <c r="O214" s="46">
        <v>0.18</v>
      </c>
      <c r="P214" s="47"/>
      <c r="Q214" s="43">
        <f t="shared" si="8"/>
        <v>47097.511866999994</v>
      </c>
      <c r="R214" s="48"/>
    </row>
    <row r="215" spans="3:22" ht="20.25">
      <c r="C215" s="49" t="s">
        <v>18</v>
      </c>
      <c r="D215" s="51" t="s">
        <v>28</v>
      </c>
      <c r="E215" s="52"/>
      <c r="F215" s="53"/>
      <c r="G215" s="54" t="s">
        <v>20</v>
      </c>
      <c r="H215" s="55"/>
      <c r="I215" s="36">
        <v>103400</v>
      </c>
      <c r="J215" s="56"/>
      <c r="K215" s="57"/>
      <c r="L215" s="54">
        <v>2.18187</v>
      </c>
      <c r="M215" s="55"/>
      <c r="N215" s="13"/>
      <c r="O215" s="58">
        <v>0.18</v>
      </c>
      <c r="P215" s="59"/>
      <c r="Q215" s="36">
        <f t="shared" si="8"/>
        <v>266214.32244</v>
      </c>
      <c r="R215" s="37"/>
      <c r="V215">
        <v>0</v>
      </c>
    </row>
    <row r="216" spans="3:18" ht="21" thickBot="1">
      <c r="C216" s="50"/>
      <c r="D216" s="38" t="s">
        <v>29</v>
      </c>
      <c r="E216" s="39"/>
      <c r="F216" s="40"/>
      <c r="G216" s="41" t="s">
        <v>20</v>
      </c>
      <c r="H216" s="42"/>
      <c r="I216" s="43">
        <v>12223</v>
      </c>
      <c r="J216" s="44"/>
      <c r="K216" s="45"/>
      <c r="L216" s="41">
        <v>2.19387</v>
      </c>
      <c r="M216" s="42"/>
      <c r="N216" s="13"/>
      <c r="O216" s="46">
        <v>0.18</v>
      </c>
      <c r="P216" s="47"/>
      <c r="Q216" s="43">
        <f t="shared" si="8"/>
        <v>31642.494151799998</v>
      </c>
      <c r="R216" s="48"/>
    </row>
    <row r="217" spans="3:18" ht="20.25">
      <c r="C217" s="49" t="s">
        <v>31</v>
      </c>
      <c r="D217" s="51" t="s">
        <v>28</v>
      </c>
      <c r="E217" s="52"/>
      <c r="F217" s="53"/>
      <c r="G217" s="54" t="s">
        <v>20</v>
      </c>
      <c r="H217" s="55"/>
      <c r="I217" s="36">
        <f>I193+I195+I197+I199+I201+I203+I205+I207+I209+I211+I213+I215</f>
        <v>1193501</v>
      </c>
      <c r="J217" s="56"/>
      <c r="K217" s="57"/>
      <c r="L217" s="54"/>
      <c r="M217" s="55"/>
      <c r="N217" s="20"/>
      <c r="O217" s="58">
        <v>0.18</v>
      </c>
      <c r="P217" s="59"/>
      <c r="Q217" s="36">
        <f>Q193+Q195+Q197+Q199+Q201+Q203+Q205+Q207+Q209+Q211+Q213+Q215</f>
        <v>3123608.4192190003</v>
      </c>
      <c r="R217" s="37"/>
    </row>
    <row r="218" spans="3:18" ht="21" thickBot="1">
      <c r="C218" s="50"/>
      <c r="D218" s="38" t="s">
        <v>29</v>
      </c>
      <c r="E218" s="39"/>
      <c r="F218" s="40"/>
      <c r="G218" s="41" t="s">
        <v>20</v>
      </c>
      <c r="H218" s="42"/>
      <c r="I218" s="43">
        <f>I194+I196+I198+I200+I202+I204+I206+I208+I210+I212+I214+I216</f>
        <v>92327</v>
      </c>
      <c r="J218" s="44"/>
      <c r="K218" s="45"/>
      <c r="L218" s="41"/>
      <c r="M218" s="42"/>
      <c r="N218" s="19"/>
      <c r="O218" s="46">
        <v>0.18</v>
      </c>
      <c r="P218" s="47"/>
      <c r="Q218" s="43">
        <f>Q194+Q196+Q198+Q200+Q202+Q204+Q206+Q208+Q210+Q212+Q214+Q216</f>
        <v>238142.12977959999</v>
      </c>
      <c r="R218" s="48"/>
    </row>
    <row r="219" spans="3:18" ht="27" customHeight="1" thickBot="1">
      <c r="C219" s="15" t="s">
        <v>24</v>
      </c>
      <c r="D219" s="28"/>
      <c r="E219" s="29"/>
      <c r="F219" s="30"/>
      <c r="G219" s="28" t="s">
        <v>20</v>
      </c>
      <c r="H219" s="30"/>
      <c r="I219" s="31">
        <f>I217+I218</f>
        <v>1285828</v>
      </c>
      <c r="J219" s="32"/>
      <c r="K219" s="33"/>
      <c r="L219" s="28"/>
      <c r="M219" s="30"/>
      <c r="N219" s="16"/>
      <c r="O219" s="34">
        <v>0.18</v>
      </c>
      <c r="P219" s="30"/>
      <c r="Q219" s="32">
        <f>Q217+Q218</f>
        <v>3361750.5489986003</v>
      </c>
      <c r="R219" s="35"/>
    </row>
    <row r="221" ht="13.5" thickBot="1"/>
    <row r="222" spans="3:18" ht="29.25" customHeight="1" thickBot="1">
      <c r="C222" s="96" t="s">
        <v>36</v>
      </c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</row>
    <row r="223" spans="3:18" ht="20.25">
      <c r="C223" s="49" t="s">
        <v>7</v>
      </c>
      <c r="D223" s="88" t="s">
        <v>28</v>
      </c>
      <c r="E223" s="89"/>
      <c r="F223" s="90"/>
      <c r="G223" s="54" t="s">
        <v>20</v>
      </c>
      <c r="H223" s="55"/>
      <c r="I223" s="36">
        <f>+I225</f>
        <v>100700</v>
      </c>
      <c r="J223" s="56"/>
      <c r="K223" s="57"/>
      <c r="L223" s="54">
        <v>2.23256</v>
      </c>
      <c r="M223" s="55"/>
      <c r="N223" s="7"/>
      <c r="O223" s="58">
        <v>0.18</v>
      </c>
      <c r="P223" s="55"/>
      <c r="Q223" s="56">
        <f aca="true" t="shared" si="9" ref="Q223:Q228">I223*L223*1.18</f>
        <v>265286.17455999996</v>
      </c>
      <c r="R223" s="37"/>
    </row>
    <row r="224" spans="3:18" ht="21" thickBot="1">
      <c r="C224" s="50"/>
      <c r="D224" s="64" t="s">
        <v>29</v>
      </c>
      <c r="E224" s="65"/>
      <c r="F224" s="66"/>
      <c r="G224" s="67" t="s">
        <v>20</v>
      </c>
      <c r="H224" s="68"/>
      <c r="I224" s="43">
        <v>32703</v>
      </c>
      <c r="J224" s="44"/>
      <c r="K224" s="45"/>
      <c r="L224" s="41">
        <v>2.2481</v>
      </c>
      <c r="M224" s="42"/>
      <c r="N224" s="19"/>
      <c r="O224" s="69">
        <v>0.18</v>
      </c>
      <c r="P224" s="68"/>
      <c r="Q224" s="70">
        <f t="shared" si="9"/>
        <v>86753.14487399999</v>
      </c>
      <c r="R224" s="71"/>
    </row>
    <row r="225" spans="3:18" ht="20.25">
      <c r="C225" s="87" t="s">
        <v>8</v>
      </c>
      <c r="D225" s="88" t="s">
        <v>28</v>
      </c>
      <c r="E225" s="89"/>
      <c r="F225" s="90"/>
      <c r="G225" s="91" t="s">
        <v>20</v>
      </c>
      <c r="H225" s="92"/>
      <c r="I225" s="93">
        <v>100700</v>
      </c>
      <c r="J225" s="72"/>
      <c r="K225" s="94"/>
      <c r="L225" s="91">
        <v>2.32393</v>
      </c>
      <c r="M225" s="92"/>
      <c r="N225" s="9"/>
      <c r="O225" s="95">
        <v>0.18</v>
      </c>
      <c r="P225" s="92"/>
      <c r="Q225" s="72">
        <f t="shared" si="9"/>
        <v>276143.30617999996</v>
      </c>
      <c r="R225" s="73"/>
    </row>
    <row r="226" spans="3:18" ht="21" thickBot="1">
      <c r="C226" s="87"/>
      <c r="D226" s="74" t="s">
        <v>29</v>
      </c>
      <c r="E226" s="75"/>
      <c r="F226" s="76"/>
      <c r="G226" s="77" t="s">
        <v>20</v>
      </c>
      <c r="H226" s="78"/>
      <c r="I226" s="79">
        <v>19738</v>
      </c>
      <c r="J226" s="80"/>
      <c r="K226" s="81"/>
      <c r="L226" s="82">
        <v>2.34587</v>
      </c>
      <c r="M226" s="83"/>
      <c r="N226" s="13"/>
      <c r="O226" s="84">
        <v>0.18</v>
      </c>
      <c r="P226" s="78"/>
      <c r="Q226" s="85">
        <f t="shared" si="9"/>
        <v>54637.2828308</v>
      </c>
      <c r="R226" s="86"/>
    </row>
    <row r="227" spans="3:18" ht="20.25">
      <c r="C227" s="49" t="s">
        <v>9</v>
      </c>
      <c r="D227" s="51" t="s">
        <v>28</v>
      </c>
      <c r="E227" s="52"/>
      <c r="F227" s="53"/>
      <c r="G227" s="54" t="s">
        <v>20</v>
      </c>
      <c r="H227" s="55"/>
      <c r="I227" s="36">
        <v>100700</v>
      </c>
      <c r="J227" s="56"/>
      <c r="K227" s="57"/>
      <c r="L227" s="54">
        <v>2.19177</v>
      </c>
      <c r="M227" s="55"/>
      <c r="N227" s="7"/>
      <c r="O227" s="58">
        <v>0.18</v>
      </c>
      <c r="P227" s="55"/>
      <c r="Q227" s="56">
        <f t="shared" si="9"/>
        <v>260439.26202</v>
      </c>
      <c r="R227" s="37"/>
    </row>
    <row r="228" spans="3:18" ht="21" thickBot="1">
      <c r="C228" s="50"/>
      <c r="D228" s="64" t="s">
        <v>29</v>
      </c>
      <c r="E228" s="65"/>
      <c r="F228" s="66"/>
      <c r="G228" s="67" t="s">
        <v>20</v>
      </c>
      <c r="H228" s="68"/>
      <c r="I228" s="43">
        <v>27582</v>
      </c>
      <c r="J228" s="44"/>
      <c r="K228" s="45"/>
      <c r="L228" s="41">
        <v>2.20448</v>
      </c>
      <c r="M228" s="42"/>
      <c r="N228" s="19"/>
      <c r="O228" s="69">
        <v>0.18</v>
      </c>
      <c r="P228" s="68"/>
      <c r="Q228" s="70">
        <f t="shared" si="9"/>
        <v>71748.68148479999</v>
      </c>
      <c r="R228" s="71"/>
    </row>
    <row r="229" spans="3:18" ht="20.25">
      <c r="C229" s="49" t="s">
        <v>10</v>
      </c>
      <c r="D229" s="51" t="s">
        <v>28</v>
      </c>
      <c r="E229" s="52"/>
      <c r="F229" s="53"/>
      <c r="G229" s="54" t="s">
        <v>20</v>
      </c>
      <c r="H229" s="55"/>
      <c r="I229" s="36">
        <v>100700</v>
      </c>
      <c r="J229" s="56"/>
      <c r="K229" s="57"/>
      <c r="L229" s="62">
        <v>2.4016</v>
      </c>
      <c r="M229" s="63"/>
      <c r="N229" s="9"/>
      <c r="O229" s="58">
        <v>0.18</v>
      </c>
      <c r="P229" s="59"/>
      <c r="Q229" s="36">
        <f aca="true" t="shared" si="10" ref="Q229:Q246">I229*L229*1.18</f>
        <v>285372.52160000004</v>
      </c>
      <c r="R229" s="37"/>
    </row>
    <row r="230" spans="3:18" ht="21" thickBot="1">
      <c r="C230" s="50"/>
      <c r="D230" s="38" t="s">
        <v>29</v>
      </c>
      <c r="E230" s="39"/>
      <c r="F230" s="40"/>
      <c r="G230" s="41" t="s">
        <v>20</v>
      </c>
      <c r="H230" s="42"/>
      <c r="I230" s="43">
        <v>834</v>
      </c>
      <c r="J230" s="44"/>
      <c r="K230" s="45"/>
      <c r="L230" s="60">
        <v>2.42918</v>
      </c>
      <c r="M230" s="61"/>
      <c r="N230" s="13"/>
      <c r="O230" s="46">
        <v>0.18</v>
      </c>
      <c r="P230" s="47"/>
      <c r="Q230" s="43">
        <f t="shared" si="10"/>
        <v>2390.6046216</v>
      </c>
      <c r="R230" s="48"/>
    </row>
    <row r="231" spans="3:18" ht="20.25">
      <c r="C231" s="49" t="s">
        <v>11</v>
      </c>
      <c r="D231" s="51" t="s">
        <v>28</v>
      </c>
      <c r="E231" s="52"/>
      <c r="F231" s="53"/>
      <c r="G231" s="54" t="s">
        <v>20</v>
      </c>
      <c r="H231" s="55"/>
      <c r="I231" s="36">
        <v>87038</v>
      </c>
      <c r="J231" s="56"/>
      <c r="K231" s="57"/>
      <c r="L231" s="54">
        <v>2.26906</v>
      </c>
      <c r="M231" s="55"/>
      <c r="N231" s="7"/>
      <c r="O231" s="58">
        <v>0.18</v>
      </c>
      <c r="P231" s="59"/>
      <c r="Q231" s="36">
        <f t="shared" si="10"/>
        <v>233043.44425039997</v>
      </c>
      <c r="R231" s="37"/>
    </row>
    <row r="232" spans="3:18" ht="21" thickBot="1">
      <c r="C232" s="50"/>
      <c r="D232" s="38" t="s">
        <v>29</v>
      </c>
      <c r="E232" s="39"/>
      <c r="F232" s="40"/>
      <c r="G232" s="41" t="s">
        <v>20</v>
      </c>
      <c r="H232" s="42"/>
      <c r="I232" s="43">
        <v>0</v>
      </c>
      <c r="J232" s="44"/>
      <c r="K232" s="45"/>
      <c r="L232" s="41">
        <v>0</v>
      </c>
      <c r="M232" s="42"/>
      <c r="N232" s="19"/>
      <c r="O232" s="46">
        <v>0.18</v>
      </c>
      <c r="P232" s="47"/>
      <c r="Q232" s="43">
        <f t="shared" si="10"/>
        <v>0</v>
      </c>
      <c r="R232" s="48"/>
    </row>
    <row r="233" spans="3:18" ht="20.25">
      <c r="C233" s="49" t="s">
        <v>12</v>
      </c>
      <c r="D233" s="51" t="s">
        <v>28</v>
      </c>
      <c r="E233" s="52"/>
      <c r="F233" s="53"/>
      <c r="G233" s="54" t="s">
        <v>20</v>
      </c>
      <c r="H233" s="55"/>
      <c r="I233" s="36">
        <v>86080</v>
      </c>
      <c r="J233" s="56"/>
      <c r="K233" s="57"/>
      <c r="L233" s="54">
        <v>2.25881</v>
      </c>
      <c r="M233" s="55"/>
      <c r="N233" s="9"/>
      <c r="O233" s="58">
        <v>0.18</v>
      </c>
      <c r="P233" s="59"/>
      <c r="Q233" s="36">
        <f t="shared" si="10"/>
        <v>229437.270464</v>
      </c>
      <c r="R233" s="37"/>
    </row>
    <row r="234" spans="3:18" ht="21" thickBot="1">
      <c r="C234" s="50"/>
      <c r="D234" s="38" t="s">
        <v>29</v>
      </c>
      <c r="E234" s="39"/>
      <c r="F234" s="40"/>
      <c r="G234" s="41" t="s">
        <v>20</v>
      </c>
      <c r="H234" s="42"/>
      <c r="I234" s="43">
        <v>0</v>
      </c>
      <c r="J234" s="44"/>
      <c r="K234" s="45"/>
      <c r="L234" s="41">
        <v>0</v>
      </c>
      <c r="M234" s="42"/>
      <c r="N234" s="13"/>
      <c r="O234" s="46">
        <v>0.18</v>
      </c>
      <c r="P234" s="47"/>
      <c r="Q234" s="43">
        <f t="shared" si="10"/>
        <v>0</v>
      </c>
      <c r="R234" s="48"/>
    </row>
    <row r="235" spans="3:18" ht="20.25">
      <c r="C235" s="49" t="s">
        <v>13</v>
      </c>
      <c r="D235" s="51" t="s">
        <v>28</v>
      </c>
      <c r="E235" s="52"/>
      <c r="F235" s="53"/>
      <c r="G235" s="54" t="s">
        <v>20</v>
      </c>
      <c r="H235" s="55"/>
      <c r="I235" s="36">
        <v>78507</v>
      </c>
      <c r="J235" s="56"/>
      <c r="K235" s="57"/>
      <c r="L235" s="54">
        <v>2.384</v>
      </c>
      <c r="M235" s="55"/>
      <c r="N235" s="7"/>
      <c r="O235" s="58">
        <v>0.18</v>
      </c>
      <c r="P235" s="59"/>
      <c r="Q235" s="36">
        <f t="shared" si="10"/>
        <v>220849.61183999997</v>
      </c>
      <c r="R235" s="37"/>
    </row>
    <row r="236" spans="3:18" ht="21" thickBot="1">
      <c r="C236" s="50"/>
      <c r="D236" s="38" t="s">
        <v>29</v>
      </c>
      <c r="E236" s="39"/>
      <c r="F236" s="40"/>
      <c r="G236" s="41" t="s">
        <v>20</v>
      </c>
      <c r="H236" s="42"/>
      <c r="I236" s="43">
        <v>0</v>
      </c>
      <c r="J236" s="44"/>
      <c r="K236" s="45"/>
      <c r="L236" s="41">
        <v>0</v>
      </c>
      <c r="M236" s="42"/>
      <c r="N236" s="19"/>
      <c r="O236" s="46">
        <v>0.18</v>
      </c>
      <c r="P236" s="47"/>
      <c r="Q236" s="43">
        <f t="shared" si="10"/>
        <v>0</v>
      </c>
      <c r="R236" s="48"/>
    </row>
    <row r="237" spans="3:18" ht="20.25">
      <c r="C237" s="49" t="s">
        <v>14</v>
      </c>
      <c r="D237" s="51" t="s">
        <v>28</v>
      </c>
      <c r="E237" s="52"/>
      <c r="F237" s="53"/>
      <c r="G237" s="54" t="s">
        <v>20</v>
      </c>
      <c r="H237" s="55"/>
      <c r="I237" s="36">
        <v>82591</v>
      </c>
      <c r="J237" s="56"/>
      <c r="K237" s="57"/>
      <c r="L237" s="54">
        <v>2.42731</v>
      </c>
      <c r="M237" s="55"/>
      <c r="N237" s="9"/>
      <c r="O237" s="58">
        <v>0.18</v>
      </c>
      <c r="P237" s="59"/>
      <c r="Q237" s="36">
        <f t="shared" si="10"/>
        <v>236559.27304779997</v>
      </c>
      <c r="R237" s="37"/>
    </row>
    <row r="238" spans="3:18" ht="21" thickBot="1">
      <c r="C238" s="50"/>
      <c r="D238" s="38" t="s">
        <v>29</v>
      </c>
      <c r="E238" s="39"/>
      <c r="F238" s="40"/>
      <c r="G238" s="41" t="s">
        <v>20</v>
      </c>
      <c r="H238" s="42"/>
      <c r="I238" s="43">
        <v>0</v>
      </c>
      <c r="J238" s="44"/>
      <c r="K238" s="45"/>
      <c r="L238" s="41">
        <v>0</v>
      </c>
      <c r="M238" s="42"/>
      <c r="N238" s="13"/>
      <c r="O238" s="46">
        <v>0.18</v>
      </c>
      <c r="P238" s="47"/>
      <c r="Q238" s="43">
        <f t="shared" si="10"/>
        <v>0</v>
      </c>
      <c r="R238" s="48"/>
    </row>
    <row r="239" spans="3:18" ht="20.25">
      <c r="C239" s="49" t="s">
        <v>15</v>
      </c>
      <c r="D239" s="51" t="s">
        <v>28</v>
      </c>
      <c r="E239" s="52"/>
      <c r="F239" s="53"/>
      <c r="G239" s="54" t="s">
        <v>20</v>
      </c>
      <c r="H239" s="55"/>
      <c r="I239" s="36">
        <v>90993</v>
      </c>
      <c r="J239" s="56"/>
      <c r="K239" s="57"/>
      <c r="L239" s="54">
        <v>2.5378</v>
      </c>
      <c r="M239" s="55"/>
      <c r="N239" s="20"/>
      <c r="O239" s="58">
        <v>0.18</v>
      </c>
      <c r="P239" s="59"/>
      <c r="Q239" s="36">
        <f t="shared" si="10"/>
        <v>272488.001772</v>
      </c>
      <c r="R239" s="37"/>
    </row>
    <row r="240" spans="3:18" ht="21" thickBot="1">
      <c r="C240" s="50"/>
      <c r="D240" s="38" t="s">
        <v>29</v>
      </c>
      <c r="E240" s="39"/>
      <c r="F240" s="40"/>
      <c r="G240" s="41" t="s">
        <v>20</v>
      </c>
      <c r="H240" s="42"/>
      <c r="I240" s="43">
        <v>0</v>
      </c>
      <c r="J240" s="44"/>
      <c r="K240" s="45"/>
      <c r="L240" s="41">
        <v>0</v>
      </c>
      <c r="M240" s="42"/>
      <c r="N240" s="19"/>
      <c r="O240" s="46">
        <v>0.18</v>
      </c>
      <c r="P240" s="47"/>
      <c r="Q240" s="43">
        <f t="shared" si="10"/>
        <v>0</v>
      </c>
      <c r="R240" s="48"/>
    </row>
    <row r="241" spans="3:18" ht="20.25">
      <c r="C241" s="49" t="s">
        <v>26</v>
      </c>
      <c r="D241" s="51" t="s">
        <v>28</v>
      </c>
      <c r="E241" s="52"/>
      <c r="F241" s="53"/>
      <c r="G241" s="54" t="s">
        <v>20</v>
      </c>
      <c r="H241" s="55"/>
      <c r="I241" s="36">
        <v>100700</v>
      </c>
      <c r="J241" s="56"/>
      <c r="K241" s="57"/>
      <c r="L241" s="54">
        <v>2.48348</v>
      </c>
      <c r="M241" s="55"/>
      <c r="N241" s="13"/>
      <c r="O241" s="58">
        <v>0.18</v>
      </c>
      <c r="P241" s="59"/>
      <c r="Q241" s="36">
        <f t="shared" si="10"/>
        <v>295101.99448</v>
      </c>
      <c r="R241" s="37"/>
    </row>
    <row r="242" spans="3:18" ht="21" thickBot="1">
      <c r="C242" s="50"/>
      <c r="D242" s="38" t="s">
        <v>29</v>
      </c>
      <c r="E242" s="39"/>
      <c r="F242" s="40"/>
      <c r="G242" s="41" t="s">
        <v>20</v>
      </c>
      <c r="H242" s="42"/>
      <c r="I242" s="43">
        <v>11554</v>
      </c>
      <c r="J242" s="44"/>
      <c r="K242" s="45"/>
      <c r="L242" s="41">
        <v>2.4142</v>
      </c>
      <c r="M242" s="42"/>
      <c r="N242" s="13"/>
      <c r="O242" s="46">
        <v>0.18</v>
      </c>
      <c r="P242" s="47"/>
      <c r="Q242" s="43">
        <f t="shared" si="10"/>
        <v>32914.526824</v>
      </c>
      <c r="R242" s="48"/>
    </row>
    <row r="243" spans="3:18" ht="20.25">
      <c r="C243" s="49" t="s">
        <v>17</v>
      </c>
      <c r="D243" s="51" t="s">
        <v>28</v>
      </c>
      <c r="E243" s="52"/>
      <c r="F243" s="53"/>
      <c r="G243" s="54" t="s">
        <v>20</v>
      </c>
      <c r="H243" s="55"/>
      <c r="I243" s="36">
        <v>100700</v>
      </c>
      <c r="J243" s="56"/>
      <c r="K243" s="57"/>
      <c r="L243" s="54">
        <v>2.49104</v>
      </c>
      <c r="M243" s="55"/>
      <c r="N243" s="20"/>
      <c r="O243" s="58">
        <v>0.18</v>
      </c>
      <c r="P243" s="59"/>
      <c r="Q243" s="36">
        <f t="shared" si="10"/>
        <v>296000.31904</v>
      </c>
      <c r="R243" s="37"/>
    </row>
    <row r="244" spans="3:18" ht="21" thickBot="1">
      <c r="C244" s="50"/>
      <c r="D244" s="38" t="s">
        <v>29</v>
      </c>
      <c r="E244" s="39"/>
      <c r="F244" s="40"/>
      <c r="G244" s="41" t="s">
        <v>20</v>
      </c>
      <c r="H244" s="42"/>
      <c r="I244" s="43">
        <v>21724</v>
      </c>
      <c r="J244" s="44"/>
      <c r="K244" s="45"/>
      <c r="L244" s="41">
        <v>2.42176</v>
      </c>
      <c r="M244" s="42"/>
      <c r="N244" s="19"/>
      <c r="O244" s="46">
        <v>0.18</v>
      </c>
      <c r="P244" s="47"/>
      <c r="Q244" s="43">
        <f t="shared" si="10"/>
        <v>62080.170803199995</v>
      </c>
      <c r="R244" s="48"/>
    </row>
    <row r="245" spans="3:22" ht="20.25">
      <c r="C245" s="49" t="s">
        <v>18</v>
      </c>
      <c r="D245" s="51" t="s">
        <v>28</v>
      </c>
      <c r="E245" s="52"/>
      <c r="F245" s="53"/>
      <c r="G245" s="54" t="s">
        <v>20</v>
      </c>
      <c r="H245" s="55"/>
      <c r="I245" s="36">
        <v>100700</v>
      </c>
      <c r="J245" s="56"/>
      <c r="K245" s="57"/>
      <c r="L245" s="54">
        <v>2.32794</v>
      </c>
      <c r="M245" s="55"/>
      <c r="N245" s="13"/>
      <c r="O245" s="58">
        <v>0.18</v>
      </c>
      <c r="P245" s="59"/>
      <c r="Q245" s="36">
        <f t="shared" si="10"/>
        <v>276619.79844</v>
      </c>
      <c r="R245" s="37"/>
      <c r="V245">
        <v>0</v>
      </c>
    </row>
    <row r="246" spans="3:18" ht="21" thickBot="1">
      <c r="C246" s="50"/>
      <c r="D246" s="38" t="s">
        <v>29</v>
      </c>
      <c r="E246" s="39"/>
      <c r="F246" s="40"/>
      <c r="G246" s="41" t="s">
        <v>20</v>
      </c>
      <c r="H246" s="42"/>
      <c r="I246" s="43">
        <v>32879</v>
      </c>
      <c r="J246" s="44"/>
      <c r="K246" s="45"/>
      <c r="L246" s="41">
        <v>2.25866</v>
      </c>
      <c r="M246" s="42"/>
      <c r="N246" s="13"/>
      <c r="O246" s="46">
        <v>0.18</v>
      </c>
      <c r="P246" s="47"/>
      <c r="Q246" s="43">
        <f t="shared" si="10"/>
        <v>87629.72892519999</v>
      </c>
      <c r="R246" s="48"/>
    </row>
    <row r="247" spans="3:18" ht="20.25">
      <c r="C247" s="49" t="s">
        <v>31</v>
      </c>
      <c r="D247" s="51" t="s">
        <v>28</v>
      </c>
      <c r="E247" s="52"/>
      <c r="F247" s="53"/>
      <c r="G247" s="54" t="s">
        <v>20</v>
      </c>
      <c r="H247" s="55"/>
      <c r="I247" s="36">
        <f>I223+I225+I227+I229+I231+I233+I235+I237+I239+I241+I243+I245</f>
        <v>1130109</v>
      </c>
      <c r="J247" s="56"/>
      <c r="K247" s="57"/>
      <c r="L247" s="54"/>
      <c r="M247" s="55"/>
      <c r="N247" s="20"/>
      <c r="O247" s="58">
        <v>0.18</v>
      </c>
      <c r="P247" s="59"/>
      <c r="Q247" s="36">
        <f>Q223+Q225+Q227+Q229+Q231+Q233+Q235+Q237+Q239+Q241+Q243+Q245</f>
        <v>3147340.9776942</v>
      </c>
      <c r="R247" s="37"/>
    </row>
    <row r="248" spans="3:18" ht="21" thickBot="1">
      <c r="C248" s="50"/>
      <c r="D248" s="38" t="s">
        <v>29</v>
      </c>
      <c r="E248" s="39"/>
      <c r="F248" s="40"/>
      <c r="G248" s="41" t="s">
        <v>20</v>
      </c>
      <c r="H248" s="42"/>
      <c r="I248" s="43">
        <f>I224+I226+I228+I230+I232+I234+I236+I238+I240+I242+I244+I246</f>
        <v>147014</v>
      </c>
      <c r="J248" s="44"/>
      <c r="K248" s="45"/>
      <c r="L248" s="41"/>
      <c r="M248" s="42"/>
      <c r="N248" s="19"/>
      <c r="O248" s="46">
        <v>0.18</v>
      </c>
      <c r="P248" s="47"/>
      <c r="Q248" s="43">
        <f>Q224+Q226+Q228+Q230+Q232+Q234+Q236+Q238+Q240+Q242+Q244+Q246</f>
        <v>398154.1403636</v>
      </c>
      <c r="R248" s="48"/>
    </row>
    <row r="249" spans="3:18" ht="27" customHeight="1" thickBot="1">
      <c r="C249" s="15" t="s">
        <v>24</v>
      </c>
      <c r="D249" s="28"/>
      <c r="E249" s="29"/>
      <c r="F249" s="30"/>
      <c r="G249" s="28" t="s">
        <v>20</v>
      </c>
      <c r="H249" s="30"/>
      <c r="I249" s="31">
        <f>I247+I248</f>
        <v>1277123</v>
      </c>
      <c r="J249" s="32"/>
      <c r="K249" s="33"/>
      <c r="L249" s="28"/>
      <c r="M249" s="30"/>
      <c r="N249" s="16"/>
      <c r="O249" s="34">
        <v>0.18</v>
      </c>
      <c r="P249" s="30"/>
      <c r="Q249" s="32">
        <f>Q247+Q248</f>
        <v>3545495.1180578</v>
      </c>
      <c r="R249" s="35"/>
    </row>
    <row r="250" ht="13.5" thickBot="1"/>
    <row r="251" spans="3:18" ht="21" thickBot="1">
      <c r="C251" s="96" t="s">
        <v>37</v>
      </c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</row>
    <row r="252" spans="3:19" ht="23.25">
      <c r="C252" s="49" t="s">
        <v>7</v>
      </c>
      <c r="D252" s="88" t="s">
        <v>28</v>
      </c>
      <c r="E252" s="89"/>
      <c r="F252" s="90"/>
      <c r="G252" s="54" t="s">
        <v>20</v>
      </c>
      <c r="H252" s="55"/>
      <c r="I252" s="36">
        <v>132393</v>
      </c>
      <c r="J252" s="56"/>
      <c r="K252" s="57"/>
      <c r="L252" s="54">
        <v>2.4957</v>
      </c>
      <c r="M252" s="55"/>
      <c r="N252" s="7"/>
      <c r="O252" s="58">
        <v>0.2</v>
      </c>
      <c r="P252" s="55"/>
      <c r="Q252" s="56">
        <f aca="true" t="shared" si="11" ref="Q252:Q275">I252*L252*1.2</f>
        <v>396495.85211999994</v>
      </c>
      <c r="R252" s="37"/>
      <c r="S252" s="1"/>
    </row>
    <row r="253" spans="3:18" ht="21" thickBot="1">
      <c r="C253" s="50"/>
      <c r="D253" s="64" t="s">
        <v>29</v>
      </c>
      <c r="E253" s="65"/>
      <c r="F253" s="66"/>
      <c r="G253" s="67" t="s">
        <v>20</v>
      </c>
      <c r="H253" s="68"/>
      <c r="I253" s="43">
        <v>0</v>
      </c>
      <c r="J253" s="44"/>
      <c r="K253" s="45"/>
      <c r="L253" s="41">
        <v>0</v>
      </c>
      <c r="M253" s="42"/>
      <c r="N253" s="19"/>
      <c r="O253" s="69">
        <v>0.2</v>
      </c>
      <c r="P253" s="68"/>
      <c r="Q253" s="70">
        <f t="shared" si="11"/>
        <v>0</v>
      </c>
      <c r="R253" s="71"/>
    </row>
    <row r="254" spans="3:18" ht="20.25">
      <c r="C254" s="87" t="s">
        <v>8</v>
      </c>
      <c r="D254" s="88" t="s">
        <v>28</v>
      </c>
      <c r="E254" s="89"/>
      <c r="F254" s="90"/>
      <c r="G254" s="91" t="s">
        <v>20</v>
      </c>
      <c r="H254" s="92"/>
      <c r="I254" s="93">
        <v>114500</v>
      </c>
      <c r="J254" s="72"/>
      <c r="K254" s="94"/>
      <c r="L254" s="91">
        <v>2.62162</v>
      </c>
      <c r="M254" s="92"/>
      <c r="N254" s="9"/>
      <c r="O254" s="95">
        <v>0.2</v>
      </c>
      <c r="P254" s="92"/>
      <c r="Q254" s="72">
        <f t="shared" si="11"/>
        <v>360210.588</v>
      </c>
      <c r="R254" s="73"/>
    </row>
    <row r="255" spans="3:18" ht="21" thickBot="1">
      <c r="C255" s="87"/>
      <c r="D255" s="74" t="s">
        <v>29</v>
      </c>
      <c r="E255" s="75"/>
      <c r="F255" s="76"/>
      <c r="G255" s="77" t="s">
        <v>20</v>
      </c>
      <c r="H255" s="78"/>
      <c r="I255" s="79">
        <v>149</v>
      </c>
      <c r="J255" s="80"/>
      <c r="K255" s="81"/>
      <c r="L255" s="82">
        <v>2.55234</v>
      </c>
      <c r="M255" s="83"/>
      <c r="N255" s="13"/>
      <c r="O255" s="84">
        <v>0.2</v>
      </c>
      <c r="P255" s="78"/>
      <c r="Q255" s="85">
        <f t="shared" si="11"/>
        <v>456.358392</v>
      </c>
      <c r="R255" s="86"/>
    </row>
    <row r="256" spans="3:18" ht="20.25">
      <c r="C256" s="49" t="s">
        <v>9</v>
      </c>
      <c r="D256" s="51" t="s">
        <v>28</v>
      </c>
      <c r="E256" s="52"/>
      <c r="F256" s="53"/>
      <c r="G256" s="54" t="s">
        <v>20</v>
      </c>
      <c r="H256" s="55"/>
      <c r="I256" s="36">
        <v>110000</v>
      </c>
      <c r="J256" s="56"/>
      <c r="K256" s="57"/>
      <c r="L256" s="54">
        <v>2.60924</v>
      </c>
      <c r="M256" s="55"/>
      <c r="N256" s="7"/>
      <c r="O256" s="58">
        <v>0.2</v>
      </c>
      <c r="P256" s="55"/>
      <c r="Q256" s="56">
        <f t="shared" si="11"/>
        <v>344419.67999999993</v>
      </c>
      <c r="R256" s="37"/>
    </row>
    <row r="257" spans="3:18" ht="21" thickBot="1">
      <c r="C257" s="50"/>
      <c r="D257" s="64" t="s">
        <v>29</v>
      </c>
      <c r="E257" s="65"/>
      <c r="F257" s="66"/>
      <c r="G257" s="67" t="s">
        <v>20</v>
      </c>
      <c r="H257" s="68"/>
      <c r="I257" s="43">
        <v>10275</v>
      </c>
      <c r="J257" s="44"/>
      <c r="K257" s="45"/>
      <c r="L257" s="41">
        <v>2.53996</v>
      </c>
      <c r="M257" s="42"/>
      <c r="N257" s="19"/>
      <c r="O257" s="69">
        <v>0.2</v>
      </c>
      <c r="P257" s="68"/>
      <c r="Q257" s="70">
        <f t="shared" si="11"/>
        <v>31317.706800000004</v>
      </c>
      <c r="R257" s="71"/>
    </row>
    <row r="258" spans="3:18" ht="20.25">
      <c r="C258" s="49" t="s">
        <v>10</v>
      </c>
      <c r="D258" s="51" t="s">
        <v>28</v>
      </c>
      <c r="E258" s="52"/>
      <c r="F258" s="53"/>
      <c r="G258" s="54" t="s">
        <v>20</v>
      </c>
      <c r="H258" s="55"/>
      <c r="I258" s="36">
        <v>100792</v>
      </c>
      <c r="J258" s="56"/>
      <c r="K258" s="57"/>
      <c r="L258" s="62">
        <v>2.77065</v>
      </c>
      <c r="M258" s="63"/>
      <c r="N258" s="9"/>
      <c r="O258" s="58">
        <v>0.2</v>
      </c>
      <c r="P258" s="59"/>
      <c r="Q258" s="36">
        <f t="shared" si="11"/>
        <v>335111.22575999994</v>
      </c>
      <c r="R258" s="37"/>
    </row>
    <row r="259" spans="3:18" ht="21" thickBot="1">
      <c r="C259" s="50"/>
      <c r="D259" s="38" t="s">
        <v>29</v>
      </c>
      <c r="E259" s="39"/>
      <c r="F259" s="40"/>
      <c r="G259" s="41" t="s">
        <v>20</v>
      </c>
      <c r="H259" s="42"/>
      <c r="I259" s="43">
        <v>0</v>
      </c>
      <c r="J259" s="44"/>
      <c r="K259" s="45"/>
      <c r="L259" s="60">
        <v>0</v>
      </c>
      <c r="M259" s="61"/>
      <c r="N259" s="13"/>
      <c r="O259" s="46">
        <v>0.2</v>
      </c>
      <c r="P259" s="47"/>
      <c r="Q259" s="43">
        <f t="shared" si="11"/>
        <v>0</v>
      </c>
      <c r="R259" s="48"/>
    </row>
    <row r="260" spans="3:18" ht="20.25">
      <c r="C260" s="49" t="s">
        <v>11</v>
      </c>
      <c r="D260" s="51" t="s">
        <v>28</v>
      </c>
      <c r="E260" s="52"/>
      <c r="F260" s="53"/>
      <c r="G260" s="54" t="s">
        <v>20</v>
      </c>
      <c r="H260" s="55"/>
      <c r="I260" s="36">
        <v>91980</v>
      </c>
      <c r="J260" s="56"/>
      <c r="K260" s="57"/>
      <c r="L260" s="54">
        <v>2.50045</v>
      </c>
      <c r="M260" s="55"/>
      <c r="N260" s="7"/>
      <c r="O260" s="58">
        <v>0.2</v>
      </c>
      <c r="P260" s="59"/>
      <c r="Q260" s="36">
        <f t="shared" si="11"/>
        <v>275989.66919999995</v>
      </c>
      <c r="R260" s="37"/>
    </row>
    <row r="261" spans="3:18" ht="21" thickBot="1">
      <c r="C261" s="50"/>
      <c r="D261" s="38" t="s">
        <v>29</v>
      </c>
      <c r="E261" s="39"/>
      <c r="F261" s="40"/>
      <c r="G261" s="41" t="s">
        <v>20</v>
      </c>
      <c r="H261" s="42"/>
      <c r="I261" s="43">
        <v>0</v>
      </c>
      <c r="J261" s="44"/>
      <c r="K261" s="45"/>
      <c r="L261" s="41">
        <v>0</v>
      </c>
      <c r="M261" s="42"/>
      <c r="N261" s="19"/>
      <c r="O261" s="46">
        <v>0.2</v>
      </c>
      <c r="P261" s="47"/>
      <c r="Q261" s="43">
        <f t="shared" si="11"/>
        <v>0</v>
      </c>
      <c r="R261" s="48"/>
    </row>
    <row r="262" spans="3:18" ht="20.25">
      <c r="C262" s="49" t="s">
        <v>12</v>
      </c>
      <c r="D262" s="51" t="s">
        <v>28</v>
      </c>
      <c r="E262" s="52"/>
      <c r="F262" s="53"/>
      <c r="G262" s="54" t="s">
        <v>20</v>
      </c>
      <c r="H262" s="55"/>
      <c r="I262" s="36">
        <v>84811</v>
      </c>
      <c r="J262" s="56"/>
      <c r="K262" s="57"/>
      <c r="L262" s="54">
        <v>2.59784</v>
      </c>
      <c r="M262" s="55"/>
      <c r="N262" s="9"/>
      <c r="O262" s="58">
        <v>0.2</v>
      </c>
      <c r="P262" s="59"/>
      <c r="Q262" s="36">
        <f t="shared" si="11"/>
        <v>264390.489888</v>
      </c>
      <c r="R262" s="37"/>
    </row>
    <row r="263" spans="3:18" ht="21" thickBot="1">
      <c r="C263" s="50"/>
      <c r="D263" s="38" t="s">
        <v>29</v>
      </c>
      <c r="E263" s="39"/>
      <c r="F263" s="40"/>
      <c r="G263" s="41" t="s">
        <v>20</v>
      </c>
      <c r="H263" s="42"/>
      <c r="I263" s="43">
        <v>0</v>
      </c>
      <c r="J263" s="44"/>
      <c r="K263" s="45"/>
      <c r="L263" s="41">
        <v>0</v>
      </c>
      <c r="M263" s="42"/>
      <c r="N263" s="13"/>
      <c r="O263" s="46">
        <v>0.2</v>
      </c>
      <c r="P263" s="47"/>
      <c r="Q263" s="43">
        <f t="shared" si="11"/>
        <v>0</v>
      </c>
      <c r="R263" s="48"/>
    </row>
    <row r="264" spans="3:18" ht="20.25">
      <c r="C264" s="49" t="s">
        <v>13</v>
      </c>
      <c r="D264" s="51" t="s">
        <v>28</v>
      </c>
      <c r="E264" s="52"/>
      <c r="F264" s="53"/>
      <c r="G264" s="54" t="s">
        <v>20</v>
      </c>
      <c r="H264" s="55"/>
      <c r="I264" s="36">
        <v>85300</v>
      </c>
      <c r="J264" s="56"/>
      <c r="K264" s="57"/>
      <c r="L264" s="54">
        <v>2.55913</v>
      </c>
      <c r="M264" s="55"/>
      <c r="N264" s="7"/>
      <c r="O264" s="58">
        <v>0.2</v>
      </c>
      <c r="P264" s="59"/>
      <c r="Q264" s="36">
        <f t="shared" si="11"/>
        <v>261952.5468</v>
      </c>
      <c r="R264" s="37"/>
    </row>
    <row r="265" spans="3:18" ht="21" thickBot="1">
      <c r="C265" s="50"/>
      <c r="D265" s="38" t="s">
        <v>29</v>
      </c>
      <c r="E265" s="39"/>
      <c r="F265" s="40"/>
      <c r="G265" s="41" t="s">
        <v>20</v>
      </c>
      <c r="H265" s="42"/>
      <c r="I265" s="43">
        <v>3607</v>
      </c>
      <c r="J265" s="44"/>
      <c r="K265" s="45"/>
      <c r="L265" s="41">
        <v>2.57929</v>
      </c>
      <c r="M265" s="42"/>
      <c r="N265" s="19"/>
      <c r="O265" s="46">
        <v>0.2</v>
      </c>
      <c r="P265" s="47"/>
      <c r="Q265" s="43">
        <f t="shared" si="11"/>
        <v>11164.198835999998</v>
      </c>
      <c r="R265" s="48"/>
    </row>
    <row r="266" spans="3:18" ht="20.25">
      <c r="C266" s="49" t="s">
        <v>14</v>
      </c>
      <c r="D266" s="51" t="s">
        <v>28</v>
      </c>
      <c r="E266" s="52"/>
      <c r="F266" s="53"/>
      <c r="G266" s="54" t="s">
        <v>20</v>
      </c>
      <c r="H266" s="55"/>
      <c r="I266" s="36">
        <v>87600</v>
      </c>
      <c r="J266" s="56"/>
      <c r="K266" s="57"/>
      <c r="L266" s="54">
        <v>2.58438</v>
      </c>
      <c r="M266" s="55"/>
      <c r="N266" s="9"/>
      <c r="O266" s="58">
        <v>0.2</v>
      </c>
      <c r="P266" s="59"/>
      <c r="Q266" s="36">
        <f t="shared" si="11"/>
        <v>271670.0256</v>
      </c>
      <c r="R266" s="37"/>
    </row>
    <row r="267" spans="3:18" ht="21" thickBot="1">
      <c r="C267" s="50"/>
      <c r="D267" s="38" t="s">
        <v>29</v>
      </c>
      <c r="E267" s="39"/>
      <c r="F267" s="40"/>
      <c r="G267" s="41" t="s">
        <v>20</v>
      </c>
      <c r="H267" s="42"/>
      <c r="I267" s="43">
        <v>9180</v>
      </c>
      <c r="J267" s="44"/>
      <c r="K267" s="45"/>
      <c r="L267" s="41">
        <v>2.60454</v>
      </c>
      <c r="M267" s="42"/>
      <c r="N267" s="13"/>
      <c r="O267" s="46">
        <v>0.2</v>
      </c>
      <c r="P267" s="47"/>
      <c r="Q267" s="43">
        <f t="shared" si="11"/>
        <v>28691.612640000003</v>
      </c>
      <c r="R267" s="48"/>
    </row>
    <row r="268" spans="3:18" ht="20.25">
      <c r="C268" s="49" t="s">
        <v>15</v>
      </c>
      <c r="D268" s="51" t="s">
        <v>28</v>
      </c>
      <c r="E268" s="52"/>
      <c r="F268" s="53"/>
      <c r="G268" s="54" t="s">
        <v>20</v>
      </c>
      <c r="H268" s="55"/>
      <c r="I268" s="36">
        <v>85300</v>
      </c>
      <c r="J268" s="56"/>
      <c r="K268" s="57"/>
      <c r="L268" s="54">
        <v>2.64297</v>
      </c>
      <c r="M268" s="55"/>
      <c r="N268" s="20"/>
      <c r="O268" s="58">
        <v>0.2</v>
      </c>
      <c r="P268" s="59"/>
      <c r="Q268" s="36">
        <f t="shared" si="11"/>
        <v>270534.4092</v>
      </c>
      <c r="R268" s="37"/>
    </row>
    <row r="269" spans="3:18" ht="21" thickBot="1">
      <c r="C269" s="50"/>
      <c r="D269" s="38" t="s">
        <v>29</v>
      </c>
      <c r="E269" s="39"/>
      <c r="F269" s="40"/>
      <c r="G269" s="41" t="s">
        <v>20</v>
      </c>
      <c r="H269" s="42"/>
      <c r="I269" s="43">
        <v>13794</v>
      </c>
      <c r="J269" s="44"/>
      <c r="K269" s="45"/>
      <c r="L269" s="41">
        <v>2.66313</v>
      </c>
      <c r="M269" s="42"/>
      <c r="N269" s="19"/>
      <c r="O269" s="46">
        <v>0.2</v>
      </c>
      <c r="P269" s="47"/>
      <c r="Q269" s="43">
        <f t="shared" si="11"/>
        <v>44082.258264000004</v>
      </c>
      <c r="R269" s="48"/>
    </row>
    <row r="270" spans="3:18" ht="20.25">
      <c r="C270" s="49" t="s">
        <v>26</v>
      </c>
      <c r="D270" s="51" t="s">
        <v>28</v>
      </c>
      <c r="E270" s="52"/>
      <c r="F270" s="53"/>
      <c r="G270" s="54" t="s">
        <v>20</v>
      </c>
      <c r="H270" s="55"/>
      <c r="I270" s="36">
        <v>112824</v>
      </c>
      <c r="J270" s="56"/>
      <c r="K270" s="57"/>
      <c r="L270" s="54">
        <v>2.571</v>
      </c>
      <c r="M270" s="55"/>
      <c r="N270" s="13"/>
      <c r="O270" s="58">
        <v>0.2</v>
      </c>
      <c r="P270" s="59"/>
      <c r="Q270" s="36">
        <f t="shared" si="11"/>
        <v>348084.60480000003</v>
      </c>
      <c r="R270" s="37"/>
    </row>
    <row r="271" spans="3:18" ht="21" thickBot="1">
      <c r="C271" s="50"/>
      <c r="D271" s="38" t="s">
        <v>29</v>
      </c>
      <c r="E271" s="39"/>
      <c r="F271" s="40"/>
      <c r="G271" s="41" t="s">
        <v>20</v>
      </c>
      <c r="H271" s="42"/>
      <c r="I271" s="43">
        <v>0</v>
      </c>
      <c r="J271" s="44"/>
      <c r="K271" s="45"/>
      <c r="L271" s="41">
        <v>0</v>
      </c>
      <c r="M271" s="42"/>
      <c r="N271" s="13"/>
      <c r="O271" s="46">
        <v>0.2</v>
      </c>
      <c r="P271" s="47"/>
      <c r="Q271" s="43">
        <f t="shared" si="11"/>
        <v>0</v>
      </c>
      <c r="R271" s="48"/>
    </row>
    <row r="272" spans="3:18" ht="20.25">
      <c r="C272" s="49" t="s">
        <v>17</v>
      </c>
      <c r="D272" s="51" t="s">
        <v>28</v>
      </c>
      <c r="E272" s="52"/>
      <c r="F272" s="53"/>
      <c r="G272" s="54" t="s">
        <v>20</v>
      </c>
      <c r="H272" s="55"/>
      <c r="I272" s="36">
        <v>121300</v>
      </c>
      <c r="J272" s="56"/>
      <c r="K272" s="57"/>
      <c r="L272" s="54">
        <v>2.4128</v>
      </c>
      <c r="M272" s="55"/>
      <c r="N272" s="20"/>
      <c r="O272" s="58">
        <v>0.2</v>
      </c>
      <c r="P272" s="59"/>
      <c r="Q272" s="36">
        <f t="shared" si="11"/>
        <v>351207.16799999995</v>
      </c>
      <c r="R272" s="37"/>
    </row>
    <row r="273" spans="3:18" ht="21" thickBot="1">
      <c r="C273" s="50"/>
      <c r="D273" s="38" t="s">
        <v>29</v>
      </c>
      <c r="E273" s="39"/>
      <c r="F273" s="40"/>
      <c r="G273" s="41" t="s">
        <v>20</v>
      </c>
      <c r="H273" s="42"/>
      <c r="I273" s="43">
        <v>707</v>
      </c>
      <c r="J273" s="44"/>
      <c r="K273" s="45"/>
      <c r="L273" s="41">
        <v>2.43296</v>
      </c>
      <c r="M273" s="42"/>
      <c r="N273" s="19"/>
      <c r="O273" s="46">
        <v>0.2</v>
      </c>
      <c r="P273" s="47"/>
      <c r="Q273" s="43">
        <f t="shared" si="11"/>
        <v>2064.123264</v>
      </c>
      <c r="R273" s="48"/>
    </row>
    <row r="274" spans="3:18" ht="20.25">
      <c r="C274" s="49" t="s">
        <v>18</v>
      </c>
      <c r="D274" s="51" t="s">
        <v>28</v>
      </c>
      <c r="E274" s="52"/>
      <c r="F274" s="53"/>
      <c r="G274" s="54" t="s">
        <v>20</v>
      </c>
      <c r="H274" s="55"/>
      <c r="I274" s="36">
        <v>116800</v>
      </c>
      <c r="J274" s="56"/>
      <c r="K274" s="57"/>
      <c r="L274" s="54">
        <v>2.60687</v>
      </c>
      <c r="M274" s="55"/>
      <c r="N274" s="13"/>
      <c r="O274" s="58">
        <v>0.2</v>
      </c>
      <c r="P274" s="59"/>
      <c r="Q274" s="36">
        <f t="shared" si="11"/>
        <v>365378.8991999999</v>
      </c>
      <c r="R274" s="37"/>
    </row>
    <row r="275" spans="3:18" ht="21" thickBot="1">
      <c r="C275" s="50"/>
      <c r="D275" s="38" t="s">
        <v>29</v>
      </c>
      <c r="E275" s="39"/>
      <c r="F275" s="40"/>
      <c r="G275" s="41" t="s">
        <v>20</v>
      </c>
      <c r="H275" s="42"/>
      <c r="I275" s="43">
        <v>3664</v>
      </c>
      <c r="J275" s="44"/>
      <c r="K275" s="45"/>
      <c r="L275" s="41">
        <v>2.62703</v>
      </c>
      <c r="M275" s="42"/>
      <c r="N275" s="13"/>
      <c r="O275" s="46">
        <v>0.2</v>
      </c>
      <c r="P275" s="47"/>
      <c r="Q275" s="43">
        <f t="shared" si="11"/>
        <v>11550.525504</v>
      </c>
      <c r="R275" s="48"/>
    </row>
    <row r="276" spans="3:18" ht="20.25">
      <c r="C276" s="49" t="s">
        <v>31</v>
      </c>
      <c r="D276" s="51" t="s">
        <v>28</v>
      </c>
      <c r="E276" s="52"/>
      <c r="F276" s="53"/>
      <c r="G276" s="54" t="s">
        <v>20</v>
      </c>
      <c r="H276" s="55"/>
      <c r="I276" s="36">
        <f>I252+I254+I256+I258+I260+I262+I264+I266+I268+I270+I272+I274</f>
        <v>1243600</v>
      </c>
      <c r="J276" s="56"/>
      <c r="K276" s="57"/>
      <c r="L276" s="54"/>
      <c r="M276" s="55"/>
      <c r="N276" s="20"/>
      <c r="O276" s="58">
        <v>0.2</v>
      </c>
      <c r="P276" s="59"/>
      <c r="Q276" s="36">
        <f>Q252+Q254+Q256+Q258+Q260+Q262+Q264+Q266+Q268+Q270+Q272+Q274</f>
        <v>3845445.1585679995</v>
      </c>
      <c r="R276" s="37"/>
    </row>
    <row r="277" spans="3:18" ht="21" thickBot="1">
      <c r="C277" s="50"/>
      <c r="D277" s="38" t="s">
        <v>29</v>
      </c>
      <c r="E277" s="39"/>
      <c r="F277" s="40"/>
      <c r="G277" s="41" t="s">
        <v>20</v>
      </c>
      <c r="H277" s="42"/>
      <c r="I277" s="43">
        <f>I253+I255+I257+I259+I261+I263+I265+I267+I269+I271+I273+I275</f>
        <v>41376</v>
      </c>
      <c r="J277" s="44"/>
      <c r="K277" s="45"/>
      <c r="L277" s="41"/>
      <c r="M277" s="42"/>
      <c r="N277" s="19"/>
      <c r="O277" s="46">
        <v>0.2</v>
      </c>
      <c r="P277" s="47"/>
      <c r="Q277" s="43">
        <f>Q253+Q255+Q257+Q259+Q261+Q263+Q265+Q267+Q269+Q271+Q273+Q275</f>
        <v>129326.7837</v>
      </c>
      <c r="R277" s="48"/>
    </row>
    <row r="278" spans="3:18" ht="21" thickBot="1">
      <c r="C278" s="15" t="s">
        <v>24</v>
      </c>
      <c r="D278" s="28"/>
      <c r="E278" s="29"/>
      <c r="F278" s="30"/>
      <c r="G278" s="28" t="s">
        <v>20</v>
      </c>
      <c r="H278" s="30"/>
      <c r="I278" s="31">
        <f>I276+I277</f>
        <v>1284976</v>
      </c>
      <c r="J278" s="32"/>
      <c r="K278" s="33"/>
      <c r="L278" s="28"/>
      <c r="M278" s="30"/>
      <c r="N278" s="16"/>
      <c r="O278" s="34">
        <v>0.2</v>
      </c>
      <c r="P278" s="30"/>
      <c r="Q278" s="32">
        <f>Q276+Q277</f>
        <v>3974771.9422679995</v>
      </c>
      <c r="R278" s="35"/>
    </row>
    <row r="279" ht="13.5" thickBot="1"/>
    <row r="280" spans="3:18" ht="21" thickBot="1">
      <c r="C280" s="96" t="s">
        <v>38</v>
      </c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</row>
    <row r="281" spans="3:18" ht="20.25">
      <c r="C281" s="49" t="s">
        <v>7</v>
      </c>
      <c r="D281" s="88" t="s">
        <v>28</v>
      </c>
      <c r="E281" s="89"/>
      <c r="F281" s="90"/>
      <c r="G281" s="54" t="s">
        <v>20</v>
      </c>
      <c r="H281" s="55"/>
      <c r="I281" s="36">
        <v>118225</v>
      </c>
      <c r="J281" s="56"/>
      <c r="K281" s="57"/>
      <c r="L281" s="54">
        <v>2.43808</v>
      </c>
      <c r="M281" s="55"/>
      <c r="N281" s="7"/>
      <c r="O281" s="58">
        <v>0.2</v>
      </c>
      <c r="P281" s="55"/>
      <c r="Q281" s="56">
        <f aca="true" t="shared" si="12" ref="Q281:Q304">I281*L281*1.2</f>
        <v>345890.40959999996</v>
      </c>
      <c r="R281" s="37"/>
    </row>
    <row r="282" spans="3:18" ht="21" thickBot="1">
      <c r="C282" s="50"/>
      <c r="D282" s="64" t="s">
        <v>29</v>
      </c>
      <c r="E282" s="65"/>
      <c r="F282" s="66"/>
      <c r="G282" s="67" t="s">
        <v>20</v>
      </c>
      <c r="H282" s="68"/>
      <c r="I282" s="43">
        <v>0</v>
      </c>
      <c r="J282" s="44"/>
      <c r="K282" s="45"/>
      <c r="L282" s="41">
        <v>0</v>
      </c>
      <c r="M282" s="42"/>
      <c r="N282" s="19"/>
      <c r="O282" s="69">
        <v>0.2</v>
      </c>
      <c r="P282" s="68"/>
      <c r="Q282" s="70">
        <f t="shared" si="12"/>
        <v>0</v>
      </c>
      <c r="R282" s="71"/>
    </row>
    <row r="283" spans="3:18" ht="20.25">
      <c r="C283" s="87" t="s">
        <v>8</v>
      </c>
      <c r="D283" s="88" t="s">
        <v>28</v>
      </c>
      <c r="E283" s="89"/>
      <c r="F283" s="90"/>
      <c r="G283" s="91" t="s">
        <v>20</v>
      </c>
      <c r="H283" s="92"/>
      <c r="I283" s="93">
        <v>112023</v>
      </c>
      <c r="J283" s="72"/>
      <c r="K283" s="94"/>
      <c r="L283" s="91">
        <v>2.75748</v>
      </c>
      <c r="M283" s="92"/>
      <c r="N283" s="9"/>
      <c r="O283" s="95">
        <v>0.2</v>
      </c>
      <c r="P283" s="92"/>
      <c r="Q283" s="72">
        <f t="shared" si="12"/>
        <v>370681.41844800004</v>
      </c>
      <c r="R283" s="73"/>
    </row>
    <row r="284" spans="3:18" ht="21" thickBot="1">
      <c r="C284" s="87"/>
      <c r="D284" s="74" t="s">
        <v>29</v>
      </c>
      <c r="E284" s="75"/>
      <c r="F284" s="76"/>
      <c r="G284" s="77" t="s">
        <v>20</v>
      </c>
      <c r="H284" s="78"/>
      <c r="I284" s="79">
        <v>0</v>
      </c>
      <c r="J284" s="80"/>
      <c r="K284" s="81"/>
      <c r="L284" s="82">
        <v>0</v>
      </c>
      <c r="M284" s="83"/>
      <c r="N284" s="13"/>
      <c r="O284" s="84">
        <v>0.2</v>
      </c>
      <c r="P284" s="78"/>
      <c r="Q284" s="85">
        <f t="shared" si="12"/>
        <v>0</v>
      </c>
      <c r="R284" s="86"/>
    </row>
    <row r="285" spans="3:18" ht="20.25">
      <c r="C285" s="49" t="s">
        <v>9</v>
      </c>
      <c r="D285" s="51" t="s">
        <v>28</v>
      </c>
      <c r="E285" s="52"/>
      <c r="F285" s="53"/>
      <c r="G285" s="54" t="s">
        <v>20</v>
      </c>
      <c r="H285" s="55"/>
      <c r="I285" s="36">
        <v>112862</v>
      </c>
      <c r="J285" s="56"/>
      <c r="K285" s="57"/>
      <c r="L285" s="54">
        <v>2.61922</v>
      </c>
      <c r="M285" s="55"/>
      <c r="N285" s="7"/>
      <c r="O285" s="58">
        <v>0.2</v>
      </c>
      <c r="P285" s="55"/>
      <c r="Q285" s="56">
        <f t="shared" si="12"/>
        <v>354732.489168</v>
      </c>
      <c r="R285" s="37"/>
    </row>
    <row r="286" spans="3:18" ht="21" thickBot="1">
      <c r="C286" s="50"/>
      <c r="D286" s="64" t="s">
        <v>29</v>
      </c>
      <c r="E286" s="65"/>
      <c r="F286" s="66"/>
      <c r="G286" s="67" t="s">
        <v>20</v>
      </c>
      <c r="H286" s="68"/>
      <c r="I286" s="43">
        <v>0</v>
      </c>
      <c r="J286" s="44"/>
      <c r="K286" s="45"/>
      <c r="L286" s="41">
        <v>0</v>
      </c>
      <c r="M286" s="42"/>
      <c r="N286" s="19"/>
      <c r="O286" s="69">
        <v>0.2</v>
      </c>
      <c r="P286" s="68"/>
      <c r="Q286" s="70">
        <f t="shared" si="12"/>
        <v>0</v>
      </c>
      <c r="R286" s="71"/>
    </row>
    <row r="287" spans="3:18" ht="20.25">
      <c r="C287" s="49" t="s">
        <v>10</v>
      </c>
      <c r="D287" s="51" t="s">
        <v>28</v>
      </c>
      <c r="E287" s="52"/>
      <c r="F287" s="53"/>
      <c r="G287" s="54" t="s">
        <v>20</v>
      </c>
      <c r="H287" s="55"/>
      <c r="I287" s="36">
        <v>103600</v>
      </c>
      <c r="J287" s="56"/>
      <c r="K287" s="57"/>
      <c r="L287" s="62">
        <v>2.59919</v>
      </c>
      <c r="M287" s="63"/>
      <c r="N287" s="9"/>
      <c r="O287" s="58">
        <v>0.2</v>
      </c>
      <c r="P287" s="59"/>
      <c r="Q287" s="36">
        <f t="shared" si="12"/>
        <v>323131.3008</v>
      </c>
      <c r="R287" s="37"/>
    </row>
    <row r="288" spans="3:18" ht="21" thickBot="1">
      <c r="C288" s="50"/>
      <c r="D288" s="38" t="s">
        <v>29</v>
      </c>
      <c r="E288" s="39"/>
      <c r="F288" s="40"/>
      <c r="G288" s="41" t="s">
        <v>20</v>
      </c>
      <c r="H288" s="42"/>
      <c r="I288" s="43">
        <v>1995</v>
      </c>
      <c r="J288" s="44"/>
      <c r="K288" s="45"/>
      <c r="L288" s="60">
        <v>2.65813</v>
      </c>
      <c r="M288" s="61"/>
      <c r="N288" s="13"/>
      <c r="O288" s="46">
        <v>0.2</v>
      </c>
      <c r="P288" s="47"/>
      <c r="Q288" s="43">
        <f t="shared" si="12"/>
        <v>6363.563219999999</v>
      </c>
      <c r="R288" s="48"/>
    </row>
    <row r="289" spans="3:18" ht="20.25">
      <c r="C289" s="49" t="s">
        <v>11</v>
      </c>
      <c r="D289" s="51" t="s">
        <v>28</v>
      </c>
      <c r="E289" s="52"/>
      <c r="F289" s="53"/>
      <c r="G289" s="54" t="s">
        <v>20</v>
      </c>
      <c r="H289" s="55"/>
      <c r="I289" s="36">
        <v>87800</v>
      </c>
      <c r="J289" s="56"/>
      <c r="K289" s="57"/>
      <c r="L289" s="54">
        <v>2.59089</v>
      </c>
      <c r="M289" s="55"/>
      <c r="N289" s="7"/>
      <c r="O289" s="58">
        <v>0.2</v>
      </c>
      <c r="P289" s="59"/>
      <c r="Q289" s="36">
        <f t="shared" si="12"/>
        <v>272976.1704</v>
      </c>
      <c r="R289" s="37"/>
    </row>
    <row r="290" spans="3:18" ht="21" thickBot="1">
      <c r="C290" s="50"/>
      <c r="D290" s="38" t="s">
        <v>29</v>
      </c>
      <c r="E290" s="39"/>
      <c r="F290" s="40"/>
      <c r="G290" s="41" t="s">
        <v>20</v>
      </c>
      <c r="H290" s="42"/>
      <c r="I290" s="43">
        <v>12451</v>
      </c>
      <c r="J290" s="44"/>
      <c r="K290" s="45"/>
      <c r="L290" s="41">
        <v>2.64983</v>
      </c>
      <c r="M290" s="42"/>
      <c r="N290" s="19"/>
      <c r="O290" s="46">
        <v>0.2</v>
      </c>
      <c r="P290" s="47"/>
      <c r="Q290" s="43">
        <f t="shared" si="12"/>
        <v>39591.639996</v>
      </c>
      <c r="R290" s="48"/>
    </row>
    <row r="291" spans="3:18" ht="20.25">
      <c r="C291" s="49" t="s">
        <v>12</v>
      </c>
      <c r="D291" s="51" t="s">
        <v>28</v>
      </c>
      <c r="E291" s="52"/>
      <c r="F291" s="53"/>
      <c r="G291" s="54" t="s">
        <v>20</v>
      </c>
      <c r="H291" s="55"/>
      <c r="I291" s="36">
        <v>85822</v>
      </c>
      <c r="J291" s="56"/>
      <c r="K291" s="57"/>
      <c r="L291" s="54">
        <v>2.73118</v>
      </c>
      <c r="M291" s="55"/>
      <c r="N291" s="9"/>
      <c r="O291" s="58">
        <v>0.2</v>
      </c>
      <c r="P291" s="59"/>
      <c r="Q291" s="36">
        <f t="shared" si="12"/>
        <v>281274.395952</v>
      </c>
      <c r="R291" s="37"/>
    </row>
    <row r="292" spans="3:18" ht="21" thickBot="1">
      <c r="C292" s="50"/>
      <c r="D292" s="38" t="s">
        <v>29</v>
      </c>
      <c r="E292" s="39"/>
      <c r="F292" s="40"/>
      <c r="G292" s="41" t="s">
        <v>20</v>
      </c>
      <c r="H292" s="42"/>
      <c r="I292" s="43">
        <v>0</v>
      </c>
      <c r="J292" s="44"/>
      <c r="K292" s="45"/>
      <c r="L292" s="41">
        <v>0</v>
      </c>
      <c r="M292" s="42"/>
      <c r="N292" s="13"/>
      <c r="O292" s="46">
        <v>0.2</v>
      </c>
      <c r="P292" s="47"/>
      <c r="Q292" s="43">
        <f t="shared" si="12"/>
        <v>0</v>
      </c>
      <c r="R292" s="48"/>
    </row>
    <row r="293" spans="3:18" ht="20.25">
      <c r="C293" s="49" t="s">
        <v>13</v>
      </c>
      <c r="D293" s="51" t="s">
        <v>28</v>
      </c>
      <c r="E293" s="52"/>
      <c r="F293" s="53"/>
      <c r="G293" s="54" t="s">
        <v>20</v>
      </c>
      <c r="H293" s="55"/>
      <c r="I293" s="36">
        <v>79700</v>
      </c>
      <c r="J293" s="56"/>
      <c r="K293" s="57"/>
      <c r="L293" s="54">
        <v>2.75812</v>
      </c>
      <c r="M293" s="55"/>
      <c r="N293" s="7"/>
      <c r="O293" s="58">
        <v>0.2</v>
      </c>
      <c r="P293" s="59"/>
      <c r="Q293" s="36">
        <f t="shared" si="12"/>
        <v>263786.5968</v>
      </c>
      <c r="R293" s="37"/>
    </row>
    <row r="294" spans="3:18" ht="21" thickBot="1">
      <c r="C294" s="50"/>
      <c r="D294" s="38" t="s">
        <v>29</v>
      </c>
      <c r="E294" s="39"/>
      <c r="F294" s="40"/>
      <c r="G294" s="41" t="s">
        <v>20</v>
      </c>
      <c r="H294" s="42"/>
      <c r="I294" s="43">
        <v>6955</v>
      </c>
      <c r="J294" s="44"/>
      <c r="K294" s="45"/>
      <c r="L294" s="41">
        <v>2.84456</v>
      </c>
      <c r="M294" s="42"/>
      <c r="N294" s="19"/>
      <c r="O294" s="46">
        <v>0.2</v>
      </c>
      <c r="P294" s="47"/>
      <c r="Q294" s="43">
        <f t="shared" si="12"/>
        <v>23740.69776</v>
      </c>
      <c r="R294" s="48"/>
    </row>
    <row r="295" spans="3:18" ht="20.25">
      <c r="C295" s="49" t="s">
        <v>14</v>
      </c>
      <c r="D295" s="51" t="s">
        <v>28</v>
      </c>
      <c r="E295" s="52"/>
      <c r="F295" s="53"/>
      <c r="G295" s="54" t="s">
        <v>20</v>
      </c>
      <c r="H295" s="55"/>
      <c r="I295" s="36">
        <v>84100</v>
      </c>
      <c r="J295" s="56"/>
      <c r="K295" s="57"/>
      <c r="L295" s="54">
        <v>2.78813</v>
      </c>
      <c r="M295" s="55"/>
      <c r="N295" s="9"/>
      <c r="O295" s="58">
        <v>0.2</v>
      </c>
      <c r="P295" s="59"/>
      <c r="Q295" s="36">
        <f t="shared" si="12"/>
        <v>281378.0796</v>
      </c>
      <c r="R295" s="37"/>
    </row>
    <row r="296" spans="3:18" ht="21" thickBot="1">
      <c r="C296" s="50"/>
      <c r="D296" s="38" t="s">
        <v>29</v>
      </c>
      <c r="E296" s="39"/>
      <c r="F296" s="40"/>
      <c r="G296" s="41" t="s">
        <v>20</v>
      </c>
      <c r="H296" s="42"/>
      <c r="I296" s="43">
        <v>2668</v>
      </c>
      <c r="J296" s="44"/>
      <c r="K296" s="45"/>
      <c r="L296" s="41">
        <v>2.87457</v>
      </c>
      <c r="M296" s="42"/>
      <c r="N296" s="13"/>
      <c r="O296" s="46">
        <v>0.2</v>
      </c>
      <c r="P296" s="47"/>
      <c r="Q296" s="43">
        <f t="shared" si="12"/>
        <v>9203.223312</v>
      </c>
      <c r="R296" s="48"/>
    </row>
    <row r="297" spans="3:18" ht="20.25">
      <c r="C297" s="49" t="s">
        <v>15</v>
      </c>
      <c r="D297" s="51" t="s">
        <v>28</v>
      </c>
      <c r="E297" s="52"/>
      <c r="F297" s="53"/>
      <c r="G297" s="54" t="s">
        <v>20</v>
      </c>
      <c r="H297" s="55"/>
      <c r="I297" s="36">
        <v>88500</v>
      </c>
      <c r="J297" s="56"/>
      <c r="K297" s="57"/>
      <c r="L297" s="54">
        <v>2.83306</v>
      </c>
      <c r="M297" s="55"/>
      <c r="N297" s="20"/>
      <c r="O297" s="58">
        <v>0.2</v>
      </c>
      <c r="P297" s="59"/>
      <c r="Q297" s="36">
        <f t="shared" si="12"/>
        <v>300870.972</v>
      </c>
      <c r="R297" s="37"/>
    </row>
    <row r="298" spans="3:18" ht="21" thickBot="1">
      <c r="C298" s="50"/>
      <c r="D298" s="38" t="s">
        <v>29</v>
      </c>
      <c r="E298" s="39"/>
      <c r="F298" s="40"/>
      <c r="G298" s="41" t="s">
        <v>20</v>
      </c>
      <c r="H298" s="42"/>
      <c r="I298" s="43">
        <v>8491</v>
      </c>
      <c r="J298" s="44"/>
      <c r="K298" s="45"/>
      <c r="L298" s="41">
        <v>2.9195</v>
      </c>
      <c r="M298" s="42"/>
      <c r="N298" s="19"/>
      <c r="O298" s="46">
        <v>0.2</v>
      </c>
      <c r="P298" s="47"/>
      <c r="Q298" s="43">
        <f t="shared" si="12"/>
        <v>29747.3694</v>
      </c>
      <c r="R298" s="48"/>
    </row>
    <row r="299" spans="3:18" ht="20.25">
      <c r="C299" s="49" t="s">
        <v>26</v>
      </c>
      <c r="D299" s="51" t="s">
        <v>28</v>
      </c>
      <c r="E299" s="52"/>
      <c r="F299" s="53"/>
      <c r="G299" s="54" t="s">
        <v>20</v>
      </c>
      <c r="H299" s="55"/>
      <c r="I299" s="36">
        <v>107196</v>
      </c>
      <c r="J299" s="56"/>
      <c r="K299" s="57"/>
      <c r="L299" s="54">
        <v>2.66584</v>
      </c>
      <c r="M299" s="55"/>
      <c r="N299" s="13"/>
      <c r="O299" s="58">
        <v>0.2</v>
      </c>
      <c r="P299" s="59"/>
      <c r="Q299" s="36">
        <f t="shared" si="12"/>
        <v>342920.861568</v>
      </c>
      <c r="R299" s="37"/>
    </row>
    <row r="300" spans="3:18" ht="21" thickBot="1">
      <c r="C300" s="50"/>
      <c r="D300" s="38" t="s">
        <v>29</v>
      </c>
      <c r="E300" s="39"/>
      <c r="F300" s="40"/>
      <c r="G300" s="41" t="s">
        <v>20</v>
      </c>
      <c r="H300" s="42"/>
      <c r="I300" s="43">
        <v>0</v>
      </c>
      <c r="J300" s="44"/>
      <c r="K300" s="45"/>
      <c r="L300" s="41">
        <v>0</v>
      </c>
      <c r="M300" s="42"/>
      <c r="N300" s="13"/>
      <c r="O300" s="46">
        <v>0.2</v>
      </c>
      <c r="P300" s="47"/>
      <c r="Q300" s="43">
        <f t="shared" si="12"/>
        <v>0</v>
      </c>
      <c r="R300" s="48"/>
    </row>
    <row r="301" spans="3:18" ht="20.25">
      <c r="C301" s="49" t="s">
        <v>17</v>
      </c>
      <c r="D301" s="51" t="s">
        <v>28</v>
      </c>
      <c r="E301" s="52"/>
      <c r="F301" s="53"/>
      <c r="G301" s="54" t="s">
        <v>20</v>
      </c>
      <c r="H301" s="55"/>
      <c r="I301" s="36">
        <v>113244</v>
      </c>
      <c r="J301" s="56"/>
      <c r="K301" s="57"/>
      <c r="L301" s="54">
        <v>2.69266</v>
      </c>
      <c r="M301" s="55"/>
      <c r="N301" s="20"/>
      <c r="O301" s="58">
        <v>0.2</v>
      </c>
      <c r="P301" s="59"/>
      <c r="Q301" s="36">
        <f t="shared" si="12"/>
        <v>365913.10684799997</v>
      </c>
      <c r="R301" s="37"/>
    </row>
    <row r="302" spans="3:18" ht="21" thickBot="1">
      <c r="C302" s="50"/>
      <c r="D302" s="38" t="s">
        <v>29</v>
      </c>
      <c r="E302" s="39"/>
      <c r="F302" s="40"/>
      <c r="G302" s="41" t="s">
        <v>20</v>
      </c>
      <c r="H302" s="42"/>
      <c r="I302" s="43">
        <v>0</v>
      </c>
      <c r="J302" s="44"/>
      <c r="K302" s="45"/>
      <c r="L302" s="41">
        <v>0</v>
      </c>
      <c r="M302" s="42"/>
      <c r="N302" s="19"/>
      <c r="O302" s="46">
        <v>0.2</v>
      </c>
      <c r="P302" s="47"/>
      <c r="Q302" s="43">
        <f t="shared" si="12"/>
        <v>0</v>
      </c>
      <c r="R302" s="48"/>
    </row>
    <row r="303" spans="3:18" ht="20.25">
      <c r="C303" s="49" t="s">
        <v>18</v>
      </c>
      <c r="D303" s="51" t="s">
        <v>28</v>
      </c>
      <c r="E303" s="52"/>
      <c r="F303" s="53"/>
      <c r="G303" s="54" t="s">
        <v>20</v>
      </c>
      <c r="H303" s="55"/>
      <c r="I303" s="36">
        <v>130892</v>
      </c>
      <c r="J303" s="56"/>
      <c r="K303" s="57"/>
      <c r="L303" s="54">
        <v>2.54442</v>
      </c>
      <c r="M303" s="55"/>
      <c r="N303" s="13"/>
      <c r="O303" s="58">
        <v>0.2</v>
      </c>
      <c r="P303" s="59"/>
      <c r="Q303" s="36">
        <f t="shared" si="12"/>
        <v>399653.067168</v>
      </c>
      <c r="R303" s="37"/>
    </row>
    <row r="304" spans="3:18" ht="21" thickBot="1">
      <c r="C304" s="50"/>
      <c r="D304" s="38" t="s">
        <v>29</v>
      </c>
      <c r="E304" s="39"/>
      <c r="F304" s="40"/>
      <c r="G304" s="41" t="s">
        <v>20</v>
      </c>
      <c r="H304" s="42"/>
      <c r="I304" s="43">
        <v>0</v>
      </c>
      <c r="J304" s="44"/>
      <c r="K304" s="45"/>
      <c r="L304" s="41">
        <v>0</v>
      </c>
      <c r="M304" s="42"/>
      <c r="N304" s="13"/>
      <c r="O304" s="46">
        <v>0.2</v>
      </c>
      <c r="P304" s="47"/>
      <c r="Q304" s="43">
        <f t="shared" si="12"/>
        <v>0</v>
      </c>
      <c r="R304" s="48"/>
    </row>
    <row r="305" spans="3:18" ht="20.25">
      <c r="C305" s="49" t="s">
        <v>31</v>
      </c>
      <c r="D305" s="51" t="s">
        <v>28</v>
      </c>
      <c r="E305" s="52"/>
      <c r="F305" s="53"/>
      <c r="G305" s="54" t="s">
        <v>20</v>
      </c>
      <c r="H305" s="55"/>
      <c r="I305" s="36">
        <f>SUM(I281+I283+I285+I287+I289+I291+I293+I295+I297+I299+I301+I303)</f>
        <v>1223964</v>
      </c>
      <c r="J305" s="56"/>
      <c r="K305" s="57"/>
      <c r="L305" s="54"/>
      <c r="M305" s="55"/>
      <c r="N305" s="20"/>
      <c r="O305" s="58">
        <v>0.2</v>
      </c>
      <c r="P305" s="59"/>
      <c r="Q305" s="36">
        <f>Q281+Q283+Q285+Q287+Q289+Q291+Q293+Q295+Q297+Q299+Q301+Q303</f>
        <v>3903208.8683520006</v>
      </c>
      <c r="R305" s="37"/>
    </row>
    <row r="306" spans="3:18" ht="21" thickBot="1">
      <c r="C306" s="50"/>
      <c r="D306" s="38" t="s">
        <v>29</v>
      </c>
      <c r="E306" s="39"/>
      <c r="F306" s="40"/>
      <c r="G306" s="41" t="s">
        <v>20</v>
      </c>
      <c r="H306" s="42"/>
      <c r="I306" s="43">
        <f>SUM(I282+I284+I286+I288+I290+I292+I294+I296+I298+I300+I302+I304)</f>
        <v>32560</v>
      </c>
      <c r="J306" s="44"/>
      <c r="K306" s="45"/>
      <c r="L306" s="41"/>
      <c r="M306" s="42"/>
      <c r="N306" s="19"/>
      <c r="O306" s="46">
        <v>0.2</v>
      </c>
      <c r="P306" s="47"/>
      <c r="Q306" s="43">
        <f>Q282+Q284+Q286+Q288+Q290+Q292+Q294+Q296+Q298+Q300+Q302+Q304</f>
        <v>108646.49368799999</v>
      </c>
      <c r="R306" s="48"/>
    </row>
    <row r="307" spans="3:18" ht="21" thickBot="1">
      <c r="C307" s="15" t="s">
        <v>24</v>
      </c>
      <c r="D307" s="28"/>
      <c r="E307" s="29"/>
      <c r="F307" s="30"/>
      <c r="G307" s="28" t="s">
        <v>20</v>
      </c>
      <c r="H307" s="30"/>
      <c r="I307" s="31">
        <f>SUM(I305:K306)</f>
        <v>1256524</v>
      </c>
      <c r="J307" s="32"/>
      <c r="K307" s="33"/>
      <c r="L307" s="28"/>
      <c r="M307" s="30"/>
      <c r="N307" s="16"/>
      <c r="O307" s="34">
        <v>0.2</v>
      </c>
      <c r="P307" s="30"/>
      <c r="Q307" s="32">
        <f>Q305+Q306</f>
        <v>4011855.3620400005</v>
      </c>
      <c r="R307" s="35"/>
    </row>
    <row r="309" ht="13.5" thickBot="1"/>
    <row r="310" spans="3:18" ht="21" thickBot="1">
      <c r="C310" s="96" t="s">
        <v>39</v>
      </c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</row>
    <row r="311" spans="3:18" ht="20.25">
      <c r="C311" s="49" t="s">
        <v>7</v>
      </c>
      <c r="D311" s="88" t="s">
        <v>28</v>
      </c>
      <c r="E311" s="89"/>
      <c r="F311" s="90"/>
      <c r="G311" s="54" t="s">
        <v>20</v>
      </c>
      <c r="H311" s="55"/>
      <c r="I311" s="36">
        <v>110600</v>
      </c>
      <c r="J311" s="56"/>
      <c r="K311" s="57"/>
      <c r="L311" s="54">
        <v>2.71721</v>
      </c>
      <c r="M311" s="55"/>
      <c r="N311" s="7"/>
      <c r="O311" s="58">
        <v>0.2</v>
      </c>
      <c r="P311" s="55"/>
      <c r="Q311" s="56">
        <f aca="true" t="shared" si="13" ref="Q311:Q334">I311*L311*1.2</f>
        <v>360628.11120000004</v>
      </c>
      <c r="R311" s="37"/>
    </row>
    <row r="312" spans="3:18" ht="21" thickBot="1">
      <c r="C312" s="50"/>
      <c r="D312" s="64" t="s">
        <v>29</v>
      </c>
      <c r="E312" s="65"/>
      <c r="F312" s="66"/>
      <c r="G312" s="67" t="s">
        <v>20</v>
      </c>
      <c r="H312" s="68"/>
      <c r="I312" s="43">
        <v>16243</v>
      </c>
      <c r="J312" s="44"/>
      <c r="K312" s="45"/>
      <c r="L312" s="41">
        <v>2.77403</v>
      </c>
      <c r="M312" s="42"/>
      <c r="N312" s="19"/>
      <c r="O312" s="69">
        <v>0.2</v>
      </c>
      <c r="P312" s="68"/>
      <c r="Q312" s="70">
        <f t="shared" si="13"/>
        <v>54070.28314800001</v>
      </c>
      <c r="R312" s="71"/>
    </row>
    <row r="313" spans="3:18" ht="20.25">
      <c r="C313" s="87" t="s">
        <v>8</v>
      </c>
      <c r="D313" s="88" t="s">
        <v>28</v>
      </c>
      <c r="E313" s="89"/>
      <c r="F313" s="90"/>
      <c r="G313" s="91" t="s">
        <v>20</v>
      </c>
      <c r="H313" s="92"/>
      <c r="I313" s="93">
        <v>108000</v>
      </c>
      <c r="J313" s="72"/>
      <c r="K313" s="94"/>
      <c r="L313" s="91">
        <v>2.81328</v>
      </c>
      <c r="M313" s="92"/>
      <c r="N313" s="9"/>
      <c r="O313" s="95">
        <v>0.2</v>
      </c>
      <c r="P313" s="92"/>
      <c r="Q313" s="72">
        <f t="shared" si="13"/>
        <v>364601.088</v>
      </c>
      <c r="R313" s="73"/>
    </row>
    <row r="314" spans="3:18" ht="21" thickBot="1">
      <c r="C314" s="87"/>
      <c r="D314" s="74" t="s">
        <v>29</v>
      </c>
      <c r="E314" s="75"/>
      <c r="F314" s="76"/>
      <c r="G314" s="77" t="s">
        <v>20</v>
      </c>
      <c r="H314" s="78"/>
      <c r="I314" s="79">
        <v>13338</v>
      </c>
      <c r="J314" s="80"/>
      <c r="K314" s="81"/>
      <c r="L314" s="82">
        <v>2.8701</v>
      </c>
      <c r="M314" s="83"/>
      <c r="N314" s="13"/>
      <c r="O314" s="84">
        <v>0.2</v>
      </c>
      <c r="P314" s="78"/>
      <c r="Q314" s="85">
        <f t="shared" si="13"/>
        <v>45937.67256</v>
      </c>
      <c r="R314" s="86"/>
    </row>
    <row r="315" spans="3:18" ht="20.25">
      <c r="C315" s="49" t="s">
        <v>9</v>
      </c>
      <c r="D315" s="51" t="s">
        <v>28</v>
      </c>
      <c r="E315" s="52"/>
      <c r="F315" s="53"/>
      <c r="G315" s="54" t="s">
        <v>20</v>
      </c>
      <c r="H315" s="55"/>
      <c r="I315" s="36">
        <v>108000</v>
      </c>
      <c r="J315" s="56"/>
      <c r="K315" s="57"/>
      <c r="L315" s="54">
        <v>2.70366</v>
      </c>
      <c r="M315" s="55"/>
      <c r="N315" s="7"/>
      <c r="O315" s="58">
        <v>0.2</v>
      </c>
      <c r="P315" s="55"/>
      <c r="Q315" s="56">
        <f t="shared" si="13"/>
        <v>350394.336</v>
      </c>
      <c r="R315" s="37"/>
    </row>
    <row r="316" spans="3:18" ht="21" thickBot="1">
      <c r="C316" s="50"/>
      <c r="D316" s="64" t="s">
        <v>29</v>
      </c>
      <c r="E316" s="65"/>
      <c r="F316" s="66"/>
      <c r="G316" s="67" t="s">
        <v>20</v>
      </c>
      <c r="H316" s="68"/>
      <c r="I316" s="43">
        <v>7110</v>
      </c>
      <c r="J316" s="44"/>
      <c r="K316" s="45"/>
      <c r="L316" s="41">
        <v>2.76048</v>
      </c>
      <c r="M316" s="42"/>
      <c r="N316" s="19"/>
      <c r="O316" s="69">
        <v>0.2</v>
      </c>
      <c r="P316" s="68"/>
      <c r="Q316" s="70">
        <f t="shared" si="13"/>
        <v>23552.41536</v>
      </c>
      <c r="R316" s="71"/>
    </row>
    <row r="317" spans="3:18" ht="20.25">
      <c r="C317" s="49" t="s">
        <v>10</v>
      </c>
      <c r="D317" s="51" t="s">
        <v>28</v>
      </c>
      <c r="E317" s="52"/>
      <c r="F317" s="53"/>
      <c r="G317" s="54" t="s">
        <v>20</v>
      </c>
      <c r="H317" s="55"/>
      <c r="I317" s="36">
        <v>98704</v>
      </c>
      <c r="J317" s="56"/>
      <c r="K317" s="57"/>
      <c r="L317" s="62">
        <v>2.81705</v>
      </c>
      <c r="M317" s="63"/>
      <c r="N317" s="9"/>
      <c r="O317" s="58">
        <v>0.2</v>
      </c>
      <c r="P317" s="59"/>
      <c r="Q317" s="36">
        <f t="shared" si="13"/>
        <v>333664.92384</v>
      </c>
      <c r="R317" s="37"/>
    </row>
    <row r="318" spans="3:18" ht="21" thickBot="1">
      <c r="C318" s="50"/>
      <c r="D318" s="38" t="s">
        <v>29</v>
      </c>
      <c r="E318" s="39"/>
      <c r="F318" s="40"/>
      <c r="G318" s="41" t="s">
        <v>20</v>
      </c>
      <c r="H318" s="42"/>
      <c r="I318" s="43">
        <v>0</v>
      </c>
      <c r="J318" s="44"/>
      <c r="K318" s="45"/>
      <c r="L318" s="60">
        <v>0</v>
      </c>
      <c r="M318" s="61"/>
      <c r="N318" s="13"/>
      <c r="O318" s="46">
        <v>0.2</v>
      </c>
      <c r="P318" s="47"/>
      <c r="Q318" s="43">
        <f t="shared" si="13"/>
        <v>0</v>
      </c>
      <c r="R318" s="48"/>
    </row>
    <row r="319" spans="3:18" ht="20.25">
      <c r="C319" s="49" t="s">
        <v>11</v>
      </c>
      <c r="D319" s="51" t="s">
        <v>28</v>
      </c>
      <c r="E319" s="52"/>
      <c r="F319" s="53"/>
      <c r="G319" s="54" t="s">
        <v>20</v>
      </c>
      <c r="H319" s="55"/>
      <c r="I319" s="36">
        <v>89377</v>
      </c>
      <c r="J319" s="56"/>
      <c r="K319" s="57"/>
      <c r="L319" s="54">
        <v>2.56827</v>
      </c>
      <c r="M319" s="55"/>
      <c r="N319" s="7"/>
      <c r="O319" s="58">
        <v>0.2</v>
      </c>
      <c r="P319" s="59"/>
      <c r="Q319" s="36">
        <f t="shared" si="13"/>
        <v>275453.121348</v>
      </c>
      <c r="R319" s="37"/>
    </row>
    <row r="320" spans="3:18" ht="21" thickBot="1">
      <c r="C320" s="50"/>
      <c r="D320" s="38" t="s">
        <v>29</v>
      </c>
      <c r="E320" s="39"/>
      <c r="F320" s="40"/>
      <c r="G320" s="41" t="s">
        <v>20</v>
      </c>
      <c r="H320" s="42"/>
      <c r="I320" s="43">
        <v>0</v>
      </c>
      <c r="J320" s="44"/>
      <c r="K320" s="45"/>
      <c r="L320" s="41">
        <v>0</v>
      </c>
      <c r="M320" s="42"/>
      <c r="N320" s="19"/>
      <c r="O320" s="46">
        <v>0.2</v>
      </c>
      <c r="P320" s="47"/>
      <c r="Q320" s="43">
        <f t="shared" si="13"/>
        <v>0</v>
      </c>
      <c r="R320" s="48"/>
    </row>
    <row r="321" spans="3:18" ht="20.25">
      <c r="C321" s="49" t="s">
        <v>12</v>
      </c>
      <c r="D321" s="51" t="s">
        <v>28</v>
      </c>
      <c r="E321" s="52"/>
      <c r="F321" s="53"/>
      <c r="G321" s="54" t="s">
        <v>20</v>
      </c>
      <c r="H321" s="55"/>
      <c r="I321" s="36">
        <v>91716</v>
      </c>
      <c r="J321" s="56"/>
      <c r="K321" s="57"/>
      <c r="L321" s="54">
        <v>2.90628</v>
      </c>
      <c r="M321" s="55"/>
      <c r="N321" s="9"/>
      <c r="O321" s="58">
        <v>0.2</v>
      </c>
      <c r="P321" s="59"/>
      <c r="Q321" s="36">
        <f t="shared" si="13"/>
        <v>319862.85177600005</v>
      </c>
      <c r="R321" s="37"/>
    </row>
    <row r="322" spans="3:18" ht="21" thickBot="1">
      <c r="C322" s="50"/>
      <c r="D322" s="38" t="s">
        <v>29</v>
      </c>
      <c r="E322" s="39"/>
      <c r="F322" s="40"/>
      <c r="G322" s="41" t="s">
        <v>20</v>
      </c>
      <c r="H322" s="42"/>
      <c r="I322" s="43">
        <v>0</v>
      </c>
      <c r="J322" s="44"/>
      <c r="K322" s="45"/>
      <c r="L322" s="41">
        <v>0</v>
      </c>
      <c r="M322" s="42"/>
      <c r="N322" s="13"/>
      <c r="O322" s="46">
        <v>0.2</v>
      </c>
      <c r="P322" s="47"/>
      <c r="Q322" s="43">
        <f t="shared" si="13"/>
        <v>0</v>
      </c>
      <c r="R322" s="48"/>
    </row>
    <row r="323" spans="3:18" ht="20.25">
      <c r="C323" s="49" t="s">
        <v>13</v>
      </c>
      <c r="D323" s="51" t="s">
        <v>28</v>
      </c>
      <c r="E323" s="52"/>
      <c r="F323" s="53"/>
      <c r="G323" s="54" t="s">
        <v>20</v>
      </c>
      <c r="H323" s="55"/>
      <c r="I323" s="36">
        <v>95264</v>
      </c>
      <c r="J323" s="56"/>
      <c r="K323" s="57"/>
      <c r="L323" s="54">
        <v>2.89706</v>
      </c>
      <c r="M323" s="55"/>
      <c r="N323" s="7"/>
      <c r="O323" s="58">
        <v>0.2</v>
      </c>
      <c r="P323" s="59"/>
      <c r="Q323" s="36">
        <f t="shared" si="13"/>
        <v>331182.62860800006</v>
      </c>
      <c r="R323" s="37"/>
    </row>
    <row r="324" spans="3:18" ht="21" thickBot="1">
      <c r="C324" s="50"/>
      <c r="D324" s="38" t="s">
        <v>29</v>
      </c>
      <c r="E324" s="39"/>
      <c r="F324" s="40"/>
      <c r="G324" s="41" t="s">
        <v>20</v>
      </c>
      <c r="H324" s="42"/>
      <c r="I324" s="43">
        <v>0</v>
      </c>
      <c r="J324" s="44"/>
      <c r="K324" s="45"/>
      <c r="L324" s="41">
        <v>0</v>
      </c>
      <c r="M324" s="42"/>
      <c r="N324" s="19"/>
      <c r="O324" s="46">
        <v>0.2</v>
      </c>
      <c r="P324" s="47"/>
      <c r="Q324" s="43">
        <f t="shared" si="13"/>
        <v>0</v>
      </c>
      <c r="R324" s="48"/>
    </row>
    <row r="325" spans="3:18" ht="20.25">
      <c r="C325" s="49" t="s">
        <v>14</v>
      </c>
      <c r="D325" s="51" t="s">
        <v>28</v>
      </c>
      <c r="E325" s="52"/>
      <c r="F325" s="53"/>
      <c r="G325" s="54" t="s">
        <v>20</v>
      </c>
      <c r="H325" s="55"/>
      <c r="I325" s="36">
        <v>97049</v>
      </c>
      <c r="J325" s="56"/>
      <c r="K325" s="57"/>
      <c r="L325" s="54">
        <v>3.00514</v>
      </c>
      <c r="M325" s="55"/>
      <c r="N325" s="9"/>
      <c r="O325" s="58">
        <v>0.2</v>
      </c>
      <c r="P325" s="59"/>
      <c r="Q325" s="36">
        <f t="shared" si="13"/>
        <v>349974.998232</v>
      </c>
      <c r="R325" s="37"/>
    </row>
    <row r="326" spans="3:18" ht="21" thickBot="1">
      <c r="C326" s="50"/>
      <c r="D326" s="38" t="s">
        <v>29</v>
      </c>
      <c r="E326" s="39"/>
      <c r="F326" s="40"/>
      <c r="G326" s="41" t="s">
        <v>20</v>
      </c>
      <c r="H326" s="42"/>
      <c r="I326" s="43">
        <v>0</v>
      </c>
      <c r="J326" s="44"/>
      <c r="K326" s="45"/>
      <c r="L326" s="41">
        <v>0</v>
      </c>
      <c r="M326" s="42"/>
      <c r="N326" s="13"/>
      <c r="O326" s="46">
        <v>0.2</v>
      </c>
      <c r="P326" s="47"/>
      <c r="Q326" s="43">
        <f t="shared" si="13"/>
        <v>0</v>
      </c>
      <c r="R326" s="48"/>
    </row>
    <row r="327" spans="3:18" ht="20.25">
      <c r="C327" s="49" t="s">
        <v>15</v>
      </c>
      <c r="D327" s="51" t="s">
        <v>28</v>
      </c>
      <c r="E327" s="52"/>
      <c r="F327" s="53"/>
      <c r="G327" s="54" t="s">
        <v>20</v>
      </c>
      <c r="H327" s="55"/>
      <c r="I327" s="36">
        <v>100085</v>
      </c>
      <c r="J327" s="56"/>
      <c r="K327" s="57"/>
      <c r="L327" s="54">
        <v>3.05733</v>
      </c>
      <c r="M327" s="55"/>
      <c r="N327" s="20"/>
      <c r="O327" s="58">
        <v>0.2</v>
      </c>
      <c r="P327" s="59"/>
      <c r="Q327" s="36">
        <f t="shared" si="13"/>
        <v>367191.44766</v>
      </c>
      <c r="R327" s="37"/>
    </row>
    <row r="328" spans="3:18" ht="21" thickBot="1">
      <c r="C328" s="50"/>
      <c r="D328" s="38" t="s">
        <v>29</v>
      </c>
      <c r="E328" s="39"/>
      <c r="F328" s="40"/>
      <c r="G328" s="41" t="s">
        <v>20</v>
      </c>
      <c r="H328" s="42"/>
      <c r="I328" s="43">
        <v>0</v>
      </c>
      <c r="J328" s="44"/>
      <c r="K328" s="45"/>
      <c r="L328" s="41">
        <v>0</v>
      </c>
      <c r="M328" s="42"/>
      <c r="N328" s="19"/>
      <c r="O328" s="46">
        <v>0.2</v>
      </c>
      <c r="P328" s="47"/>
      <c r="Q328" s="43">
        <f t="shared" si="13"/>
        <v>0</v>
      </c>
      <c r="R328" s="48"/>
    </row>
    <row r="329" spans="3:18" ht="20.25">
      <c r="C329" s="49" t="s">
        <v>26</v>
      </c>
      <c r="D329" s="51" t="s">
        <v>28</v>
      </c>
      <c r="E329" s="52"/>
      <c r="F329" s="53"/>
      <c r="G329" s="54" t="s">
        <v>20</v>
      </c>
      <c r="H329" s="55"/>
      <c r="I329" s="36">
        <v>106281</v>
      </c>
      <c r="J329" s="56"/>
      <c r="K329" s="57"/>
      <c r="L329" s="54">
        <v>2.88346</v>
      </c>
      <c r="M329" s="55"/>
      <c r="N329" s="13"/>
      <c r="O329" s="58">
        <v>0.2</v>
      </c>
      <c r="P329" s="59"/>
      <c r="Q329" s="36">
        <f t="shared" si="13"/>
        <v>367748.414712</v>
      </c>
      <c r="R329" s="37"/>
    </row>
    <row r="330" spans="3:18" ht="21" thickBot="1">
      <c r="C330" s="50"/>
      <c r="D330" s="38" t="s">
        <v>29</v>
      </c>
      <c r="E330" s="39"/>
      <c r="F330" s="40"/>
      <c r="G330" s="41" t="s">
        <v>20</v>
      </c>
      <c r="H330" s="42"/>
      <c r="I330" s="43">
        <v>0</v>
      </c>
      <c r="J330" s="44"/>
      <c r="K330" s="45"/>
      <c r="L330" s="41">
        <v>0</v>
      </c>
      <c r="M330" s="42"/>
      <c r="N330" s="13"/>
      <c r="O330" s="46">
        <v>0.2</v>
      </c>
      <c r="P330" s="47"/>
      <c r="Q330" s="43">
        <f t="shared" si="13"/>
        <v>0</v>
      </c>
      <c r="R330" s="48"/>
    </row>
    <row r="331" spans="3:18" ht="20.25">
      <c r="C331" s="49" t="s">
        <v>17</v>
      </c>
      <c r="D331" s="51" t="s">
        <v>28</v>
      </c>
      <c r="E331" s="52"/>
      <c r="F331" s="53"/>
      <c r="G331" s="54" t="s">
        <v>20</v>
      </c>
      <c r="H331" s="55"/>
      <c r="I331" s="36">
        <v>107096</v>
      </c>
      <c r="J331" s="56"/>
      <c r="K331" s="57"/>
      <c r="L331" s="54">
        <v>2.89268</v>
      </c>
      <c r="M331" s="55"/>
      <c r="N331" s="20"/>
      <c r="O331" s="58">
        <v>0.2</v>
      </c>
      <c r="P331" s="59"/>
      <c r="Q331" s="36">
        <f t="shared" si="13"/>
        <v>371753.34873599996</v>
      </c>
      <c r="R331" s="37"/>
    </row>
    <row r="332" spans="3:18" ht="21" thickBot="1">
      <c r="C332" s="50"/>
      <c r="D332" s="38" t="s">
        <v>29</v>
      </c>
      <c r="E332" s="39"/>
      <c r="F332" s="40"/>
      <c r="G332" s="41" t="s">
        <v>20</v>
      </c>
      <c r="H332" s="42"/>
      <c r="I332" s="43">
        <v>0</v>
      </c>
      <c r="J332" s="44"/>
      <c r="K332" s="45"/>
      <c r="L332" s="41">
        <v>0</v>
      </c>
      <c r="M332" s="42"/>
      <c r="N332" s="19"/>
      <c r="O332" s="46">
        <v>0.2</v>
      </c>
      <c r="P332" s="47"/>
      <c r="Q332" s="43">
        <f t="shared" si="13"/>
        <v>0</v>
      </c>
      <c r="R332" s="48"/>
    </row>
    <row r="333" spans="3:18" ht="20.25">
      <c r="C333" s="49" t="s">
        <v>18</v>
      </c>
      <c r="D333" s="51" t="s">
        <v>28</v>
      </c>
      <c r="E333" s="52"/>
      <c r="F333" s="53"/>
      <c r="G333" s="54" t="s">
        <v>20</v>
      </c>
      <c r="H333" s="55"/>
      <c r="I333" s="36">
        <v>108400</v>
      </c>
      <c r="J333" s="56"/>
      <c r="K333" s="57"/>
      <c r="L333" s="54">
        <v>2.72527</v>
      </c>
      <c r="M333" s="55"/>
      <c r="N333" s="13"/>
      <c r="O333" s="58">
        <v>0.2</v>
      </c>
      <c r="P333" s="59"/>
      <c r="Q333" s="36">
        <f t="shared" si="13"/>
        <v>354503.12159999995</v>
      </c>
      <c r="R333" s="37"/>
    </row>
    <row r="334" spans="3:18" ht="21" thickBot="1">
      <c r="C334" s="50"/>
      <c r="D334" s="38" t="s">
        <v>29</v>
      </c>
      <c r="E334" s="39"/>
      <c r="F334" s="40"/>
      <c r="G334" s="41" t="s">
        <v>20</v>
      </c>
      <c r="H334" s="42"/>
      <c r="I334" s="43">
        <v>31056</v>
      </c>
      <c r="J334" s="44"/>
      <c r="K334" s="45"/>
      <c r="L334" s="41">
        <v>2.69238</v>
      </c>
      <c r="M334" s="42"/>
      <c r="N334" s="13"/>
      <c r="O334" s="46">
        <v>0.2</v>
      </c>
      <c r="P334" s="47"/>
      <c r="Q334" s="43">
        <f t="shared" si="13"/>
        <v>100337.46393599999</v>
      </c>
      <c r="R334" s="48"/>
    </row>
    <row r="335" spans="3:18" ht="20.25">
      <c r="C335" s="49" t="s">
        <v>31</v>
      </c>
      <c r="D335" s="51" t="s">
        <v>28</v>
      </c>
      <c r="E335" s="52"/>
      <c r="F335" s="53"/>
      <c r="G335" s="54" t="s">
        <v>20</v>
      </c>
      <c r="H335" s="55"/>
      <c r="I335" s="36">
        <f>SUM(I311+I313+I315+I317+I319+I321+I323+I325+I327+I329+I331+I333)</f>
        <v>1220572</v>
      </c>
      <c r="J335" s="56"/>
      <c r="K335" s="57"/>
      <c r="L335" s="54"/>
      <c r="M335" s="55"/>
      <c r="N335" s="20"/>
      <c r="O335" s="58">
        <v>0.2</v>
      </c>
      <c r="P335" s="59"/>
      <c r="Q335" s="36">
        <f>Q311+Q313+Q315+Q317+Q319+Q321+Q323+Q325+Q327+Q329+Q331+Q333</f>
        <v>4146958.3917120006</v>
      </c>
      <c r="R335" s="37"/>
    </row>
    <row r="336" spans="3:18" ht="21" thickBot="1">
      <c r="C336" s="50"/>
      <c r="D336" s="38" t="s">
        <v>29</v>
      </c>
      <c r="E336" s="39"/>
      <c r="F336" s="40"/>
      <c r="G336" s="41" t="s">
        <v>20</v>
      </c>
      <c r="H336" s="42"/>
      <c r="I336" s="43">
        <f>SUM(I312+I314+I316+I318+I320+I322+I324+I326+I328+I330+I332+I334)</f>
        <v>67747</v>
      </c>
      <c r="J336" s="44"/>
      <c r="K336" s="45"/>
      <c r="L336" s="41"/>
      <c r="M336" s="42"/>
      <c r="N336" s="19"/>
      <c r="O336" s="46">
        <v>0.2</v>
      </c>
      <c r="P336" s="47"/>
      <c r="Q336" s="43">
        <f>Q312+Q314+Q316+Q318+Q320+Q322+Q324+Q326+Q328+Q330+Q332+Q334</f>
        <v>223897.835004</v>
      </c>
      <c r="R336" s="48"/>
    </row>
    <row r="337" spans="3:18" ht="21" thickBot="1">
      <c r="C337" s="15" t="s">
        <v>24</v>
      </c>
      <c r="D337" s="28"/>
      <c r="E337" s="29"/>
      <c r="F337" s="30"/>
      <c r="G337" s="28" t="s">
        <v>20</v>
      </c>
      <c r="H337" s="30"/>
      <c r="I337" s="31">
        <f>SUM(I311:K336)</f>
        <v>2576638</v>
      </c>
      <c r="J337" s="32"/>
      <c r="K337" s="33"/>
      <c r="L337" s="28"/>
      <c r="M337" s="30"/>
      <c r="N337" s="16"/>
      <c r="O337" s="34">
        <v>0.2</v>
      </c>
      <c r="P337" s="30"/>
      <c r="Q337" s="32">
        <f>Q335+Q336</f>
        <v>4370856.226716001</v>
      </c>
      <c r="R337" s="35"/>
    </row>
    <row r="339" ht="13.5" thickBot="1"/>
    <row r="340" spans="3:18" ht="21" thickBot="1">
      <c r="C340" s="96" t="s">
        <v>40</v>
      </c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</row>
    <row r="341" spans="3:18" ht="20.25">
      <c r="C341" s="49" t="s">
        <v>7</v>
      </c>
      <c r="D341" s="88" t="s">
        <v>28</v>
      </c>
      <c r="E341" s="89"/>
      <c r="F341" s="90"/>
      <c r="G341" s="54" t="s">
        <v>20</v>
      </c>
      <c r="H341" s="55"/>
      <c r="I341" s="36">
        <v>110600</v>
      </c>
      <c r="J341" s="56"/>
      <c r="K341" s="57"/>
      <c r="L341" s="54">
        <v>2.89015</v>
      </c>
      <c r="M341" s="55"/>
      <c r="N341" s="7"/>
      <c r="O341" s="58">
        <v>0.2</v>
      </c>
      <c r="P341" s="55"/>
      <c r="Q341" s="56">
        <f aca="true" t="shared" si="14" ref="Q341:Q364">I341*L341*1.2</f>
        <v>383580.70800000004</v>
      </c>
      <c r="R341" s="37"/>
    </row>
    <row r="342" spans="3:18" ht="21" thickBot="1">
      <c r="C342" s="50"/>
      <c r="D342" s="64" t="s">
        <v>29</v>
      </c>
      <c r="E342" s="65"/>
      <c r="F342" s="66"/>
      <c r="G342" s="67" t="s">
        <v>20</v>
      </c>
      <c r="H342" s="68"/>
      <c r="I342" s="43">
        <v>16908</v>
      </c>
      <c r="J342" s="44"/>
      <c r="K342" s="45"/>
      <c r="L342" s="41">
        <v>2.85726</v>
      </c>
      <c r="M342" s="42"/>
      <c r="N342" s="19"/>
      <c r="O342" s="69">
        <v>0.2</v>
      </c>
      <c r="P342" s="68"/>
      <c r="Q342" s="70">
        <f t="shared" si="14"/>
        <v>57972.662496</v>
      </c>
      <c r="R342" s="71"/>
    </row>
    <row r="343" spans="3:18" ht="20.25">
      <c r="C343" s="87" t="s">
        <v>8</v>
      </c>
      <c r="D343" s="88" t="s">
        <v>28</v>
      </c>
      <c r="E343" s="89"/>
      <c r="F343" s="90"/>
      <c r="G343" s="91" t="s">
        <v>20</v>
      </c>
      <c r="H343" s="92"/>
      <c r="I343" s="93">
        <v>110600</v>
      </c>
      <c r="J343" s="72"/>
      <c r="K343" s="94"/>
      <c r="L343" s="91">
        <v>3.15763</v>
      </c>
      <c r="M343" s="92"/>
      <c r="N343" s="9"/>
      <c r="O343" s="95">
        <v>0.2</v>
      </c>
      <c r="P343" s="92"/>
      <c r="Q343" s="72">
        <f t="shared" si="14"/>
        <v>419080.6536</v>
      </c>
      <c r="R343" s="73"/>
    </row>
    <row r="344" spans="3:18" ht="21" thickBot="1">
      <c r="C344" s="87"/>
      <c r="D344" s="74" t="s">
        <v>29</v>
      </c>
      <c r="E344" s="75"/>
      <c r="F344" s="76"/>
      <c r="G344" s="77" t="s">
        <v>20</v>
      </c>
      <c r="H344" s="78"/>
      <c r="I344" s="79">
        <v>9742</v>
      </c>
      <c r="J344" s="80"/>
      <c r="K344" s="81"/>
      <c r="L344" s="82">
        <v>3.12474</v>
      </c>
      <c r="M344" s="83"/>
      <c r="N344" s="13"/>
      <c r="O344" s="84">
        <v>0.2</v>
      </c>
      <c r="P344" s="78"/>
      <c r="Q344" s="85">
        <f t="shared" si="14"/>
        <v>36529.460496</v>
      </c>
      <c r="R344" s="86"/>
    </row>
    <row r="345" spans="3:18" ht="20.25">
      <c r="C345" s="49" t="s">
        <v>9</v>
      </c>
      <c r="D345" s="51" t="s">
        <v>28</v>
      </c>
      <c r="E345" s="52"/>
      <c r="F345" s="53"/>
      <c r="G345" s="54" t="s">
        <v>20</v>
      </c>
      <c r="H345" s="55"/>
      <c r="I345" s="36">
        <v>110600</v>
      </c>
      <c r="J345" s="56"/>
      <c r="K345" s="57"/>
      <c r="L345" s="54">
        <v>2.89679</v>
      </c>
      <c r="M345" s="55"/>
      <c r="N345" s="7"/>
      <c r="O345" s="58">
        <v>0.2</v>
      </c>
      <c r="P345" s="55"/>
      <c r="Q345" s="56">
        <f t="shared" si="14"/>
        <v>384461.96880000003</v>
      </c>
      <c r="R345" s="37"/>
    </row>
    <row r="346" spans="3:18" ht="21" thickBot="1">
      <c r="C346" s="50"/>
      <c r="D346" s="64" t="s">
        <v>29</v>
      </c>
      <c r="E346" s="65"/>
      <c r="F346" s="66"/>
      <c r="G346" s="67" t="s">
        <v>20</v>
      </c>
      <c r="H346" s="68"/>
      <c r="I346" s="43">
        <v>18971</v>
      </c>
      <c r="J346" s="44"/>
      <c r="K346" s="45"/>
      <c r="L346" s="41">
        <v>2.8639</v>
      </c>
      <c r="M346" s="42"/>
      <c r="N346" s="19"/>
      <c r="O346" s="69">
        <v>0.2</v>
      </c>
      <c r="P346" s="68"/>
      <c r="Q346" s="70">
        <f t="shared" si="14"/>
        <v>65197.25628</v>
      </c>
      <c r="R346" s="71"/>
    </row>
    <row r="347" spans="3:18" ht="20.25">
      <c r="C347" s="49" t="s">
        <v>10</v>
      </c>
      <c r="D347" s="51" t="s">
        <v>28</v>
      </c>
      <c r="E347" s="52"/>
      <c r="F347" s="53"/>
      <c r="G347" s="54" t="s">
        <v>20</v>
      </c>
      <c r="H347" s="55"/>
      <c r="I347" s="36">
        <v>100100</v>
      </c>
      <c r="J347" s="56"/>
      <c r="K347" s="57"/>
      <c r="L347" s="62">
        <v>3.01466</v>
      </c>
      <c r="M347" s="63"/>
      <c r="N347" s="9"/>
      <c r="O347" s="58">
        <v>0.2</v>
      </c>
      <c r="P347" s="59"/>
      <c r="Q347" s="36">
        <f t="shared" si="14"/>
        <v>362120.9592</v>
      </c>
      <c r="R347" s="37"/>
    </row>
    <row r="348" spans="3:18" ht="21" thickBot="1">
      <c r="C348" s="50"/>
      <c r="D348" s="38" t="s">
        <v>29</v>
      </c>
      <c r="E348" s="39"/>
      <c r="F348" s="40"/>
      <c r="G348" s="41" t="s">
        <v>20</v>
      </c>
      <c r="H348" s="42"/>
      <c r="I348" s="43">
        <v>4115</v>
      </c>
      <c r="J348" s="44"/>
      <c r="K348" s="45"/>
      <c r="L348" s="60">
        <v>2.98177</v>
      </c>
      <c r="M348" s="61"/>
      <c r="N348" s="13"/>
      <c r="O348" s="46">
        <v>0.2</v>
      </c>
      <c r="P348" s="47"/>
      <c r="Q348" s="43">
        <f t="shared" si="14"/>
        <v>14723.98026</v>
      </c>
      <c r="R348" s="48"/>
    </row>
    <row r="349" spans="3:18" ht="20.25">
      <c r="C349" s="49" t="s">
        <v>11</v>
      </c>
      <c r="D349" s="51" t="s">
        <v>28</v>
      </c>
      <c r="E349" s="52"/>
      <c r="F349" s="53"/>
      <c r="G349" s="54" t="s">
        <v>20</v>
      </c>
      <c r="H349" s="55"/>
      <c r="I349" s="36">
        <v>98460</v>
      </c>
      <c r="J349" s="56"/>
      <c r="K349" s="57"/>
      <c r="L349" s="54">
        <v>2.84545</v>
      </c>
      <c r="M349" s="55"/>
      <c r="N349" s="7"/>
      <c r="O349" s="58">
        <v>0.2</v>
      </c>
      <c r="P349" s="59"/>
      <c r="Q349" s="36">
        <f t="shared" si="14"/>
        <v>336195.60839999997</v>
      </c>
      <c r="R349" s="37"/>
    </row>
    <row r="350" spans="3:18" ht="21" thickBot="1">
      <c r="C350" s="50"/>
      <c r="D350" s="38" t="s">
        <v>29</v>
      </c>
      <c r="E350" s="39"/>
      <c r="F350" s="40"/>
      <c r="G350" s="41" t="s">
        <v>20</v>
      </c>
      <c r="H350" s="42"/>
      <c r="I350" s="43">
        <v>0</v>
      </c>
      <c r="J350" s="44"/>
      <c r="K350" s="45"/>
      <c r="L350" s="41">
        <v>0</v>
      </c>
      <c r="M350" s="42"/>
      <c r="N350" s="19"/>
      <c r="O350" s="46">
        <v>0.2</v>
      </c>
      <c r="P350" s="47"/>
      <c r="Q350" s="43">
        <f t="shared" si="14"/>
        <v>0</v>
      </c>
      <c r="R350" s="48"/>
    </row>
    <row r="351" spans="3:18" ht="20.25">
      <c r="C351" s="49" t="s">
        <v>12</v>
      </c>
      <c r="D351" s="51" t="s">
        <v>28</v>
      </c>
      <c r="E351" s="52"/>
      <c r="F351" s="53"/>
      <c r="G351" s="54" t="s">
        <v>20</v>
      </c>
      <c r="H351" s="55"/>
      <c r="I351" s="36">
        <v>80518</v>
      </c>
      <c r="J351" s="56"/>
      <c r="K351" s="57"/>
      <c r="L351" s="54">
        <v>3.1231</v>
      </c>
      <c r="M351" s="55"/>
      <c r="N351" s="9"/>
      <c r="O351" s="58">
        <v>0.2</v>
      </c>
      <c r="P351" s="59"/>
      <c r="Q351" s="36">
        <f t="shared" si="14"/>
        <v>301758.91896</v>
      </c>
      <c r="R351" s="37"/>
    </row>
    <row r="352" spans="3:18" ht="21" thickBot="1">
      <c r="C352" s="50"/>
      <c r="D352" s="38" t="s">
        <v>29</v>
      </c>
      <c r="E352" s="39"/>
      <c r="F352" s="40"/>
      <c r="G352" s="41" t="s">
        <v>20</v>
      </c>
      <c r="H352" s="42"/>
      <c r="I352" s="43">
        <v>0</v>
      </c>
      <c r="J352" s="44"/>
      <c r="K352" s="45"/>
      <c r="L352" s="41">
        <v>0</v>
      </c>
      <c r="M352" s="42"/>
      <c r="N352" s="13"/>
      <c r="O352" s="46">
        <v>0.2</v>
      </c>
      <c r="P352" s="47"/>
      <c r="Q352" s="43">
        <f t="shared" si="14"/>
        <v>0</v>
      </c>
      <c r="R352" s="48"/>
    </row>
    <row r="353" spans="3:18" ht="20.25">
      <c r="C353" s="49" t="s">
        <v>13</v>
      </c>
      <c r="D353" s="51" t="s">
        <v>28</v>
      </c>
      <c r="E353" s="52"/>
      <c r="F353" s="53"/>
      <c r="G353" s="54" t="s">
        <v>20</v>
      </c>
      <c r="H353" s="55"/>
      <c r="I353" s="36">
        <v>84720</v>
      </c>
      <c r="J353" s="56"/>
      <c r="K353" s="57"/>
      <c r="L353" s="54">
        <v>3.29054</v>
      </c>
      <c r="M353" s="55"/>
      <c r="N353" s="7"/>
      <c r="O353" s="58">
        <v>0.2</v>
      </c>
      <c r="P353" s="59"/>
      <c r="Q353" s="36">
        <f t="shared" si="14"/>
        <v>334529.45856</v>
      </c>
      <c r="R353" s="37"/>
    </row>
    <row r="354" spans="3:18" ht="21" thickBot="1">
      <c r="C354" s="50"/>
      <c r="D354" s="38" t="s">
        <v>29</v>
      </c>
      <c r="E354" s="39"/>
      <c r="F354" s="40"/>
      <c r="G354" s="41" t="s">
        <v>20</v>
      </c>
      <c r="H354" s="42"/>
      <c r="I354" s="43">
        <v>0</v>
      </c>
      <c r="J354" s="44"/>
      <c r="K354" s="45"/>
      <c r="L354" s="41">
        <v>0</v>
      </c>
      <c r="M354" s="42"/>
      <c r="N354" s="19"/>
      <c r="O354" s="46">
        <v>0.2</v>
      </c>
      <c r="P354" s="47"/>
      <c r="Q354" s="43">
        <f t="shared" si="14"/>
        <v>0</v>
      </c>
      <c r="R354" s="48"/>
    </row>
    <row r="355" spans="3:18" ht="20.25">
      <c r="C355" s="49" t="s">
        <v>14</v>
      </c>
      <c r="D355" s="51" t="s">
        <v>28</v>
      </c>
      <c r="E355" s="52"/>
      <c r="F355" s="53"/>
      <c r="G355" s="54" t="s">
        <v>20</v>
      </c>
      <c r="H355" s="55"/>
      <c r="I355" s="36">
        <v>89579</v>
      </c>
      <c r="J355" s="56"/>
      <c r="K355" s="57"/>
      <c r="L355" s="54">
        <v>3.21678</v>
      </c>
      <c r="M355" s="55"/>
      <c r="N355" s="9"/>
      <c r="O355" s="58">
        <v>0.2</v>
      </c>
      <c r="P355" s="59"/>
      <c r="Q355" s="36">
        <f t="shared" si="14"/>
        <v>345787.122744</v>
      </c>
      <c r="R355" s="37"/>
    </row>
    <row r="356" spans="3:18" ht="21" thickBot="1">
      <c r="C356" s="50"/>
      <c r="D356" s="38" t="s">
        <v>29</v>
      </c>
      <c r="E356" s="39"/>
      <c r="F356" s="40"/>
      <c r="G356" s="41" t="s">
        <v>20</v>
      </c>
      <c r="H356" s="42"/>
      <c r="I356" s="43">
        <v>0</v>
      </c>
      <c r="J356" s="44"/>
      <c r="K356" s="45"/>
      <c r="L356" s="41">
        <v>0</v>
      </c>
      <c r="M356" s="42"/>
      <c r="N356" s="13"/>
      <c r="O356" s="46">
        <v>0.2</v>
      </c>
      <c r="P356" s="47"/>
      <c r="Q356" s="43">
        <f t="shared" si="14"/>
        <v>0</v>
      </c>
      <c r="R356" s="48"/>
    </row>
    <row r="357" spans="3:18" ht="20.25">
      <c r="C357" s="49" t="s">
        <v>15</v>
      </c>
      <c r="D357" s="51" t="s">
        <v>28</v>
      </c>
      <c r="E357" s="52"/>
      <c r="F357" s="53"/>
      <c r="G357" s="54" t="s">
        <v>20</v>
      </c>
      <c r="H357" s="55"/>
      <c r="I357" s="36">
        <v>93455</v>
      </c>
      <c r="J357" s="56"/>
      <c r="K357" s="57"/>
      <c r="L357" s="54">
        <v>3.21075</v>
      </c>
      <c r="M357" s="55"/>
      <c r="N357" s="20"/>
      <c r="O357" s="58">
        <v>0.2</v>
      </c>
      <c r="P357" s="59"/>
      <c r="Q357" s="36">
        <f t="shared" si="14"/>
        <v>360072.7695</v>
      </c>
      <c r="R357" s="37"/>
    </row>
    <row r="358" spans="3:18" ht="21" thickBot="1">
      <c r="C358" s="50"/>
      <c r="D358" s="38" t="s">
        <v>29</v>
      </c>
      <c r="E358" s="39"/>
      <c r="F358" s="40"/>
      <c r="G358" s="41" t="s">
        <v>20</v>
      </c>
      <c r="H358" s="42"/>
      <c r="I358" s="43">
        <v>0</v>
      </c>
      <c r="J358" s="44"/>
      <c r="K358" s="45"/>
      <c r="L358" s="41">
        <v>0</v>
      </c>
      <c r="M358" s="42"/>
      <c r="N358" s="19"/>
      <c r="O358" s="46">
        <v>0.2</v>
      </c>
      <c r="P358" s="47"/>
      <c r="Q358" s="43">
        <f t="shared" si="14"/>
        <v>0</v>
      </c>
      <c r="R358" s="48"/>
    </row>
    <row r="359" spans="3:18" ht="20.25">
      <c r="C359" s="49" t="s">
        <v>26</v>
      </c>
      <c r="D359" s="51" t="s">
        <v>28</v>
      </c>
      <c r="E359" s="52"/>
      <c r="F359" s="53"/>
      <c r="G359" s="54" t="s">
        <v>20</v>
      </c>
      <c r="H359" s="55"/>
      <c r="I359" s="36">
        <v>104195</v>
      </c>
      <c r="J359" s="56"/>
      <c r="K359" s="57"/>
      <c r="L359" s="54">
        <v>3.06752</v>
      </c>
      <c r="M359" s="55"/>
      <c r="N359" s="13"/>
      <c r="O359" s="58">
        <v>0.2</v>
      </c>
      <c r="P359" s="59"/>
      <c r="Q359" s="36">
        <f t="shared" si="14"/>
        <v>383544.29568</v>
      </c>
      <c r="R359" s="37"/>
    </row>
    <row r="360" spans="3:18" ht="21" thickBot="1">
      <c r="C360" s="50"/>
      <c r="D360" s="38" t="s">
        <v>29</v>
      </c>
      <c r="E360" s="39"/>
      <c r="F360" s="40"/>
      <c r="G360" s="41" t="s">
        <v>20</v>
      </c>
      <c r="H360" s="42"/>
      <c r="I360" s="43">
        <v>0</v>
      </c>
      <c r="J360" s="44"/>
      <c r="K360" s="45"/>
      <c r="L360" s="41">
        <v>0</v>
      </c>
      <c r="M360" s="42"/>
      <c r="N360" s="13"/>
      <c r="O360" s="46">
        <v>0.2</v>
      </c>
      <c r="P360" s="47"/>
      <c r="Q360" s="43">
        <f t="shared" si="14"/>
        <v>0</v>
      </c>
      <c r="R360" s="48"/>
    </row>
    <row r="361" spans="3:18" ht="20.25">
      <c r="C361" s="49" t="s">
        <v>17</v>
      </c>
      <c r="D361" s="51" t="s">
        <v>28</v>
      </c>
      <c r="E361" s="52"/>
      <c r="F361" s="53"/>
      <c r="G361" s="54" t="s">
        <v>20</v>
      </c>
      <c r="H361" s="55"/>
      <c r="I361" s="36">
        <v>110600</v>
      </c>
      <c r="J361" s="56"/>
      <c r="K361" s="57"/>
      <c r="L361" s="54">
        <v>3.00152</v>
      </c>
      <c r="M361" s="55"/>
      <c r="N361" s="20"/>
      <c r="O361" s="58">
        <v>0.2</v>
      </c>
      <c r="P361" s="59"/>
      <c r="Q361" s="36">
        <f t="shared" si="14"/>
        <v>398361.7344</v>
      </c>
      <c r="R361" s="37"/>
    </row>
    <row r="362" spans="3:18" ht="21" thickBot="1">
      <c r="C362" s="50"/>
      <c r="D362" s="38" t="s">
        <v>29</v>
      </c>
      <c r="E362" s="39"/>
      <c r="F362" s="40"/>
      <c r="G362" s="41" t="s">
        <v>20</v>
      </c>
      <c r="H362" s="42"/>
      <c r="I362" s="43">
        <v>3483</v>
      </c>
      <c r="J362" s="44"/>
      <c r="K362" s="45"/>
      <c r="L362" s="41">
        <v>2.92295</v>
      </c>
      <c r="M362" s="42"/>
      <c r="N362" s="19"/>
      <c r="O362" s="46">
        <v>0.2</v>
      </c>
      <c r="P362" s="47"/>
      <c r="Q362" s="43">
        <f t="shared" si="14"/>
        <v>12216.76182</v>
      </c>
      <c r="R362" s="48"/>
    </row>
    <row r="363" spans="3:18" ht="20.25">
      <c r="C363" s="49" t="s">
        <v>18</v>
      </c>
      <c r="D363" s="51" t="s">
        <v>28</v>
      </c>
      <c r="E363" s="52"/>
      <c r="F363" s="53"/>
      <c r="G363" s="54" t="s">
        <v>20</v>
      </c>
      <c r="H363" s="55"/>
      <c r="I363" s="36">
        <v>110600</v>
      </c>
      <c r="J363" s="56"/>
      <c r="K363" s="57"/>
      <c r="L363" s="54">
        <v>3.20503</v>
      </c>
      <c r="M363" s="55"/>
      <c r="N363" s="13"/>
      <c r="O363" s="58">
        <v>0.2</v>
      </c>
      <c r="P363" s="59"/>
      <c r="Q363" s="36">
        <f t="shared" si="14"/>
        <v>425371.5816</v>
      </c>
      <c r="R363" s="37"/>
    </row>
    <row r="364" spans="3:18" ht="21" thickBot="1">
      <c r="C364" s="50"/>
      <c r="D364" s="38" t="s">
        <v>29</v>
      </c>
      <c r="E364" s="39"/>
      <c r="F364" s="40"/>
      <c r="G364" s="41" t="s">
        <v>20</v>
      </c>
      <c r="H364" s="42"/>
      <c r="I364" s="43">
        <v>9893</v>
      </c>
      <c r="J364" s="44"/>
      <c r="K364" s="45"/>
      <c r="L364" s="41">
        <v>3.00002</v>
      </c>
      <c r="M364" s="42"/>
      <c r="N364" s="13"/>
      <c r="O364" s="46">
        <v>0.2</v>
      </c>
      <c r="P364" s="47"/>
      <c r="Q364" s="43">
        <f t="shared" si="14"/>
        <v>35615.037432</v>
      </c>
      <c r="R364" s="48"/>
    </row>
    <row r="365" spans="3:18" ht="20.25">
      <c r="C365" s="49" t="s">
        <v>31</v>
      </c>
      <c r="D365" s="51" t="s">
        <v>28</v>
      </c>
      <c r="E365" s="52"/>
      <c r="F365" s="53"/>
      <c r="G365" s="54" t="s">
        <v>20</v>
      </c>
      <c r="H365" s="55"/>
      <c r="I365" s="36">
        <v>325395</v>
      </c>
      <c r="J365" s="56"/>
      <c r="K365" s="57"/>
      <c r="L365" s="54"/>
      <c r="M365" s="55"/>
      <c r="N365" s="20"/>
      <c r="O365" s="58">
        <v>0.2</v>
      </c>
      <c r="P365" s="59"/>
      <c r="Q365" s="36">
        <f>Q341+Q343+Q345+Q347+Q349+Q351+Q353+Q355+Q357+Q359+Q361+Q363</f>
        <v>4434865.779444</v>
      </c>
      <c r="R365" s="37"/>
    </row>
    <row r="366" spans="3:18" ht="21" thickBot="1">
      <c r="C366" s="50"/>
      <c r="D366" s="38" t="s">
        <v>29</v>
      </c>
      <c r="E366" s="39"/>
      <c r="F366" s="40"/>
      <c r="G366" s="41" t="s">
        <v>20</v>
      </c>
      <c r="H366" s="42"/>
      <c r="I366" s="43">
        <v>13376</v>
      </c>
      <c r="J366" s="44"/>
      <c r="K366" s="45"/>
      <c r="L366" s="41"/>
      <c r="M366" s="42"/>
      <c r="N366" s="19"/>
      <c r="O366" s="46">
        <v>0.2</v>
      </c>
      <c r="P366" s="47"/>
      <c r="Q366" s="43">
        <f>Q342+Q344+Q346+Q348+Q350+Q352+Q354+Q356+Q358+Q360+Q362+Q364</f>
        <v>222255.15878399997</v>
      </c>
      <c r="R366" s="48"/>
    </row>
    <row r="367" spans="3:18" ht="21" thickBot="1">
      <c r="C367" s="15" t="s">
        <v>24</v>
      </c>
      <c r="D367" s="28"/>
      <c r="E367" s="29"/>
      <c r="F367" s="30"/>
      <c r="G367" s="28" t="s">
        <v>20</v>
      </c>
      <c r="H367" s="30"/>
      <c r="I367" s="31">
        <f>SUM(I341:K366)</f>
        <v>1605910</v>
      </c>
      <c r="J367" s="32"/>
      <c r="K367" s="33"/>
      <c r="L367" s="28"/>
      <c r="M367" s="30"/>
      <c r="N367" s="16"/>
      <c r="O367" s="34">
        <v>0.2</v>
      </c>
      <c r="P367" s="30"/>
      <c r="Q367" s="32">
        <f>Q365+Q366</f>
        <v>4657120.938228</v>
      </c>
      <c r="R367" s="35"/>
    </row>
    <row r="369" ht="13.5" thickBot="1"/>
    <row r="370" spans="3:18" ht="21" thickBot="1">
      <c r="C370" s="96" t="s">
        <v>41</v>
      </c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</row>
    <row r="371" spans="3:18" ht="20.25">
      <c r="C371" s="49" t="s">
        <v>7</v>
      </c>
      <c r="D371" s="88" t="s">
        <v>28</v>
      </c>
      <c r="E371" s="89"/>
      <c r="F371" s="90"/>
      <c r="G371" s="54" t="s">
        <v>20</v>
      </c>
      <c r="H371" s="55"/>
      <c r="I371" s="36">
        <v>118500</v>
      </c>
      <c r="J371" s="56"/>
      <c r="K371" s="57"/>
      <c r="L371" s="54">
        <v>3.22877</v>
      </c>
      <c r="M371" s="55"/>
      <c r="N371" s="7"/>
      <c r="O371" s="58">
        <v>0.2</v>
      </c>
      <c r="P371" s="55"/>
      <c r="Q371" s="56">
        <f aca="true" t="shared" si="15" ref="Q371:Q394">I371*L371*1.2</f>
        <v>459131.094</v>
      </c>
      <c r="R371" s="37"/>
    </row>
    <row r="372" spans="3:18" ht="21" thickBot="1">
      <c r="C372" s="50"/>
      <c r="D372" s="64" t="s">
        <v>29</v>
      </c>
      <c r="E372" s="65"/>
      <c r="F372" s="66"/>
      <c r="G372" s="67" t="s">
        <v>20</v>
      </c>
      <c r="H372" s="68"/>
      <c r="I372" s="43">
        <v>3398</v>
      </c>
      <c r="J372" s="44"/>
      <c r="K372" s="45"/>
      <c r="L372" s="41">
        <v>3.02376</v>
      </c>
      <c r="M372" s="42"/>
      <c r="N372" s="19"/>
      <c r="O372" s="69">
        <v>0.2</v>
      </c>
      <c r="P372" s="68"/>
      <c r="Q372" s="70">
        <f t="shared" si="15"/>
        <v>12329.683776</v>
      </c>
      <c r="R372" s="71"/>
    </row>
    <row r="373" spans="3:18" ht="20.25">
      <c r="C373" s="87" t="s">
        <v>8</v>
      </c>
      <c r="D373" s="88" t="s">
        <v>28</v>
      </c>
      <c r="E373" s="89"/>
      <c r="F373" s="90"/>
      <c r="G373" s="91" t="s">
        <v>20</v>
      </c>
      <c r="H373" s="92"/>
      <c r="I373" s="93">
        <v>108825</v>
      </c>
      <c r="J373" s="72"/>
      <c r="K373" s="94"/>
      <c r="L373" s="91">
        <v>3.60128</v>
      </c>
      <c r="M373" s="92"/>
      <c r="N373" s="9"/>
      <c r="O373" s="95">
        <v>0.2</v>
      </c>
      <c r="P373" s="92"/>
      <c r="Q373" s="72">
        <f t="shared" si="15"/>
        <v>470291.15520000004</v>
      </c>
      <c r="R373" s="73"/>
    </row>
    <row r="374" spans="3:18" ht="21" thickBot="1">
      <c r="C374" s="87"/>
      <c r="D374" s="74" t="s">
        <v>29</v>
      </c>
      <c r="E374" s="75"/>
      <c r="F374" s="76"/>
      <c r="G374" s="77" t="s">
        <v>20</v>
      </c>
      <c r="H374" s="78"/>
      <c r="I374" s="79">
        <v>0</v>
      </c>
      <c r="J374" s="80"/>
      <c r="K374" s="81"/>
      <c r="L374" s="82">
        <v>0</v>
      </c>
      <c r="M374" s="83"/>
      <c r="N374" s="13"/>
      <c r="O374" s="84">
        <v>0.2</v>
      </c>
      <c r="P374" s="78"/>
      <c r="Q374" s="85">
        <f t="shared" si="15"/>
        <v>0</v>
      </c>
      <c r="R374" s="86"/>
    </row>
    <row r="375" spans="3:18" ht="20.25">
      <c r="C375" s="49" t="s">
        <v>9</v>
      </c>
      <c r="D375" s="51" t="s">
        <v>28</v>
      </c>
      <c r="E375" s="52"/>
      <c r="F375" s="53"/>
      <c r="G375" s="54" t="s">
        <v>20</v>
      </c>
      <c r="H375" s="55"/>
      <c r="I375" s="36">
        <v>108600</v>
      </c>
      <c r="J375" s="56"/>
      <c r="K375" s="57"/>
      <c r="L375" s="54">
        <v>3.42269</v>
      </c>
      <c r="M375" s="55"/>
      <c r="N375" s="7"/>
      <c r="O375" s="58">
        <v>0.2</v>
      </c>
      <c r="P375" s="55"/>
      <c r="Q375" s="56">
        <f t="shared" si="15"/>
        <v>446044.96079999994</v>
      </c>
      <c r="R375" s="37"/>
    </row>
    <row r="376" spans="3:18" ht="21" thickBot="1">
      <c r="C376" s="50"/>
      <c r="D376" s="64" t="s">
        <v>29</v>
      </c>
      <c r="E376" s="65"/>
      <c r="F376" s="66"/>
      <c r="G376" s="67" t="s">
        <v>20</v>
      </c>
      <c r="H376" s="68"/>
      <c r="I376" s="43">
        <v>1137</v>
      </c>
      <c r="J376" s="44"/>
      <c r="K376" s="45"/>
      <c r="L376" s="41">
        <v>3.21768</v>
      </c>
      <c r="M376" s="42"/>
      <c r="N376" s="19"/>
      <c r="O376" s="69">
        <v>0.2</v>
      </c>
      <c r="P376" s="68"/>
      <c r="Q376" s="70">
        <f t="shared" si="15"/>
        <v>4390.202592</v>
      </c>
      <c r="R376" s="71"/>
    </row>
    <row r="377" spans="3:18" ht="20.25">
      <c r="C377" s="49" t="s">
        <v>10</v>
      </c>
      <c r="D377" s="51" t="s">
        <v>28</v>
      </c>
      <c r="E377" s="52"/>
      <c r="F377" s="53"/>
      <c r="G377" s="54" t="s">
        <v>20</v>
      </c>
      <c r="H377" s="55"/>
      <c r="I377" s="36">
        <v>90865</v>
      </c>
      <c r="J377" s="56"/>
      <c r="K377" s="57"/>
      <c r="L377" s="62">
        <v>3.32706</v>
      </c>
      <c r="M377" s="63"/>
      <c r="N377" s="9"/>
      <c r="O377" s="58">
        <v>0.2</v>
      </c>
      <c r="P377" s="59"/>
      <c r="Q377" s="36">
        <f t="shared" si="15"/>
        <v>362775.96828</v>
      </c>
      <c r="R377" s="37"/>
    </row>
    <row r="378" spans="3:18" ht="21" thickBot="1">
      <c r="C378" s="50"/>
      <c r="D378" s="38" t="s">
        <v>29</v>
      </c>
      <c r="E378" s="39"/>
      <c r="F378" s="40"/>
      <c r="G378" s="41" t="s">
        <v>20</v>
      </c>
      <c r="H378" s="42"/>
      <c r="I378" s="43">
        <v>0</v>
      </c>
      <c r="J378" s="44"/>
      <c r="K378" s="45"/>
      <c r="L378" s="60">
        <v>0</v>
      </c>
      <c r="M378" s="61"/>
      <c r="N378" s="13"/>
      <c r="O378" s="46">
        <v>0.2</v>
      </c>
      <c r="P378" s="47"/>
      <c r="Q378" s="43">
        <f t="shared" si="15"/>
        <v>0</v>
      </c>
      <c r="R378" s="48"/>
    </row>
    <row r="379" spans="3:18" ht="20.25">
      <c r="C379" s="49" t="s">
        <v>11</v>
      </c>
      <c r="D379" s="51" t="s">
        <v>28</v>
      </c>
      <c r="E379" s="52"/>
      <c r="F379" s="53"/>
      <c r="G379" s="54" t="s">
        <v>20</v>
      </c>
      <c r="H379" s="55"/>
      <c r="I379" s="36">
        <v>89649</v>
      </c>
      <c r="J379" s="56"/>
      <c r="K379" s="57"/>
      <c r="L379" s="54">
        <v>3.2544</v>
      </c>
      <c r="M379" s="55"/>
      <c r="N379" s="7"/>
      <c r="O379" s="58">
        <v>0.2</v>
      </c>
      <c r="P379" s="59"/>
      <c r="Q379" s="36">
        <f t="shared" si="15"/>
        <v>350104.44671999995</v>
      </c>
      <c r="R379" s="37"/>
    </row>
    <row r="380" spans="3:18" ht="21" thickBot="1">
      <c r="C380" s="50"/>
      <c r="D380" s="38" t="s">
        <v>29</v>
      </c>
      <c r="E380" s="39"/>
      <c r="F380" s="40"/>
      <c r="G380" s="41" t="s">
        <v>20</v>
      </c>
      <c r="H380" s="42"/>
      <c r="I380" s="43">
        <v>0</v>
      </c>
      <c r="J380" s="44"/>
      <c r="K380" s="45"/>
      <c r="L380" s="41">
        <v>0</v>
      </c>
      <c r="M380" s="42"/>
      <c r="N380" s="19"/>
      <c r="O380" s="46">
        <v>0.2</v>
      </c>
      <c r="P380" s="47"/>
      <c r="Q380" s="43">
        <f t="shared" si="15"/>
        <v>0</v>
      </c>
      <c r="R380" s="48"/>
    </row>
    <row r="381" spans="3:18" ht="20.25">
      <c r="C381" s="49" t="s">
        <v>12</v>
      </c>
      <c r="D381" s="51" t="s">
        <v>28</v>
      </c>
      <c r="E381" s="52"/>
      <c r="F381" s="53"/>
      <c r="G381" s="54" t="s">
        <v>20</v>
      </c>
      <c r="H381" s="55"/>
      <c r="I381" s="36">
        <v>97842</v>
      </c>
      <c r="J381" s="56"/>
      <c r="K381" s="57"/>
      <c r="L381" s="54">
        <v>3.53762</v>
      </c>
      <c r="M381" s="55"/>
      <c r="N381" s="9"/>
      <c r="O381" s="58">
        <v>0.2</v>
      </c>
      <c r="P381" s="59"/>
      <c r="Q381" s="36">
        <f t="shared" si="15"/>
        <v>415353.379248</v>
      </c>
      <c r="R381" s="37"/>
    </row>
    <row r="382" spans="3:18" ht="21" thickBot="1">
      <c r="C382" s="50"/>
      <c r="D382" s="38" t="s">
        <v>29</v>
      </c>
      <c r="E382" s="39"/>
      <c r="F382" s="40"/>
      <c r="G382" s="41" t="s">
        <v>20</v>
      </c>
      <c r="H382" s="42"/>
      <c r="I382" s="43">
        <v>0</v>
      </c>
      <c r="J382" s="44"/>
      <c r="K382" s="45"/>
      <c r="L382" s="41">
        <v>0</v>
      </c>
      <c r="M382" s="42"/>
      <c r="N382" s="13"/>
      <c r="O382" s="46">
        <v>0.2</v>
      </c>
      <c r="P382" s="47"/>
      <c r="Q382" s="43">
        <f t="shared" si="15"/>
        <v>0</v>
      </c>
      <c r="R382" s="48"/>
    </row>
    <row r="383" spans="3:18" ht="20.25">
      <c r="C383" s="49" t="s">
        <v>13</v>
      </c>
      <c r="D383" s="51" t="s">
        <v>28</v>
      </c>
      <c r="E383" s="52"/>
      <c r="F383" s="53"/>
      <c r="G383" s="54" t="s">
        <v>20</v>
      </c>
      <c r="H383" s="55"/>
      <c r="I383" s="36">
        <v>87571</v>
      </c>
      <c r="J383" s="56"/>
      <c r="K383" s="57"/>
      <c r="L383" s="54">
        <v>3.44637</v>
      </c>
      <c r="M383" s="55"/>
      <c r="N383" s="7"/>
      <c r="O383" s="58">
        <v>0.2</v>
      </c>
      <c r="P383" s="59"/>
      <c r="Q383" s="36">
        <f t="shared" si="15"/>
        <v>362162.48072399996</v>
      </c>
      <c r="R383" s="37"/>
    </row>
    <row r="384" spans="3:18" ht="21" thickBot="1">
      <c r="C384" s="50"/>
      <c r="D384" s="38" t="s">
        <v>29</v>
      </c>
      <c r="E384" s="39"/>
      <c r="F384" s="40"/>
      <c r="G384" s="41" t="s">
        <v>20</v>
      </c>
      <c r="H384" s="42"/>
      <c r="I384" s="43">
        <v>0</v>
      </c>
      <c r="J384" s="44"/>
      <c r="K384" s="45"/>
      <c r="L384" s="41">
        <v>0</v>
      </c>
      <c r="M384" s="42"/>
      <c r="N384" s="19"/>
      <c r="O384" s="46">
        <v>0.2</v>
      </c>
      <c r="P384" s="47"/>
      <c r="Q384" s="43">
        <f t="shared" si="15"/>
        <v>0</v>
      </c>
      <c r="R384" s="48"/>
    </row>
    <row r="385" spans="3:18" ht="20.25">
      <c r="C385" s="49" t="s">
        <v>14</v>
      </c>
      <c r="D385" s="51" t="s">
        <v>28</v>
      </c>
      <c r="E385" s="52"/>
      <c r="F385" s="53"/>
      <c r="G385" s="54" t="s">
        <v>20</v>
      </c>
      <c r="H385" s="55"/>
      <c r="I385" s="36">
        <v>86424</v>
      </c>
      <c r="J385" s="56"/>
      <c r="K385" s="57"/>
      <c r="L385" s="54">
        <v>3.29927</v>
      </c>
      <c r="M385" s="55"/>
      <c r="N385" s="9"/>
      <c r="O385" s="58">
        <v>0.2</v>
      </c>
      <c r="P385" s="59"/>
      <c r="Q385" s="36">
        <f t="shared" si="15"/>
        <v>342163.33257599996</v>
      </c>
      <c r="R385" s="37"/>
    </row>
    <row r="386" spans="3:18" ht="21" thickBot="1">
      <c r="C386" s="50"/>
      <c r="D386" s="38" t="s">
        <v>29</v>
      </c>
      <c r="E386" s="39"/>
      <c r="F386" s="40"/>
      <c r="G386" s="41" t="s">
        <v>20</v>
      </c>
      <c r="H386" s="42"/>
      <c r="I386" s="43">
        <v>0</v>
      </c>
      <c r="J386" s="44"/>
      <c r="K386" s="45"/>
      <c r="L386" s="41">
        <v>0</v>
      </c>
      <c r="M386" s="42"/>
      <c r="N386" s="13"/>
      <c r="O386" s="46">
        <v>0.2</v>
      </c>
      <c r="P386" s="47"/>
      <c r="Q386" s="43">
        <f t="shared" si="15"/>
        <v>0</v>
      </c>
      <c r="R386" s="48"/>
    </row>
    <row r="387" spans="3:18" ht="20.25">
      <c r="C387" s="49" t="s">
        <v>15</v>
      </c>
      <c r="D387" s="51" t="s">
        <v>28</v>
      </c>
      <c r="E387" s="52"/>
      <c r="F387" s="53"/>
      <c r="G387" s="54" t="s">
        <v>20</v>
      </c>
      <c r="H387" s="55"/>
      <c r="I387" s="36">
        <v>85873</v>
      </c>
      <c r="J387" s="56"/>
      <c r="K387" s="57"/>
      <c r="L387" s="54">
        <v>3.46127</v>
      </c>
      <c r="M387" s="55"/>
      <c r="N387" s="20"/>
      <c r="O387" s="58">
        <v>0.2</v>
      </c>
      <c r="P387" s="59"/>
      <c r="Q387" s="36">
        <f t="shared" si="15"/>
        <v>356675.56645199994</v>
      </c>
      <c r="R387" s="37"/>
    </row>
    <row r="388" spans="3:18" ht="21" thickBot="1">
      <c r="C388" s="50"/>
      <c r="D388" s="38" t="s">
        <v>29</v>
      </c>
      <c r="E388" s="39"/>
      <c r="F388" s="40"/>
      <c r="G388" s="41" t="s">
        <v>20</v>
      </c>
      <c r="H388" s="42"/>
      <c r="I388" s="43">
        <v>0</v>
      </c>
      <c r="J388" s="44"/>
      <c r="K388" s="45"/>
      <c r="L388" s="41">
        <v>0</v>
      </c>
      <c r="M388" s="42"/>
      <c r="N388" s="19"/>
      <c r="O388" s="46">
        <v>0.2</v>
      </c>
      <c r="P388" s="47"/>
      <c r="Q388" s="43">
        <f t="shared" si="15"/>
        <v>0</v>
      </c>
      <c r="R388" s="48"/>
    </row>
    <row r="389" spans="3:18" ht="20.25">
      <c r="C389" s="49" t="s">
        <v>26</v>
      </c>
      <c r="D389" s="51" t="s">
        <v>28</v>
      </c>
      <c r="E389" s="52"/>
      <c r="F389" s="53"/>
      <c r="G389" s="54" t="s">
        <v>20</v>
      </c>
      <c r="H389" s="55"/>
      <c r="I389" s="36">
        <v>102049</v>
      </c>
      <c r="J389" s="56"/>
      <c r="K389" s="57"/>
      <c r="L389" s="54">
        <v>3.26692</v>
      </c>
      <c r="M389" s="55"/>
      <c r="N389" s="13"/>
      <c r="O389" s="58">
        <v>0.2</v>
      </c>
      <c r="P389" s="59"/>
      <c r="Q389" s="36">
        <f t="shared" si="15"/>
        <v>400063.10289599997</v>
      </c>
      <c r="R389" s="37"/>
    </row>
    <row r="390" spans="3:18" ht="21" thickBot="1">
      <c r="C390" s="50"/>
      <c r="D390" s="38" t="s">
        <v>29</v>
      </c>
      <c r="E390" s="39"/>
      <c r="F390" s="40"/>
      <c r="G390" s="41" t="s">
        <v>20</v>
      </c>
      <c r="H390" s="42"/>
      <c r="I390" s="43">
        <v>0</v>
      </c>
      <c r="J390" s="44"/>
      <c r="K390" s="45"/>
      <c r="L390" s="41">
        <v>0</v>
      </c>
      <c r="M390" s="42"/>
      <c r="N390" s="13"/>
      <c r="O390" s="46">
        <v>0.2</v>
      </c>
      <c r="P390" s="47"/>
      <c r="Q390" s="43">
        <f t="shared" si="15"/>
        <v>0</v>
      </c>
      <c r="R390" s="48"/>
    </row>
    <row r="391" spans="3:18" ht="20.25">
      <c r="C391" s="49" t="s">
        <v>17</v>
      </c>
      <c r="D391" s="51" t="s">
        <v>28</v>
      </c>
      <c r="E391" s="52"/>
      <c r="F391" s="53"/>
      <c r="G391" s="54" t="s">
        <v>20</v>
      </c>
      <c r="H391" s="55"/>
      <c r="I391" s="36">
        <v>110171</v>
      </c>
      <c r="J391" s="56"/>
      <c r="K391" s="57"/>
      <c r="L391" s="54">
        <v>3.32194</v>
      </c>
      <c r="M391" s="55"/>
      <c r="N391" s="20"/>
      <c r="O391" s="58">
        <v>0.2</v>
      </c>
      <c r="P391" s="59"/>
      <c r="Q391" s="36">
        <f t="shared" si="15"/>
        <v>439177.742088</v>
      </c>
      <c r="R391" s="37"/>
    </row>
    <row r="392" spans="3:18" ht="21" thickBot="1">
      <c r="C392" s="50"/>
      <c r="D392" s="38" t="s">
        <v>29</v>
      </c>
      <c r="E392" s="39"/>
      <c r="F392" s="40"/>
      <c r="G392" s="41" t="s">
        <v>20</v>
      </c>
      <c r="H392" s="42"/>
      <c r="I392" s="43">
        <v>0</v>
      </c>
      <c r="J392" s="44"/>
      <c r="K392" s="45"/>
      <c r="L392" s="41">
        <v>0</v>
      </c>
      <c r="M392" s="42"/>
      <c r="N392" s="19"/>
      <c r="O392" s="46">
        <v>0.2</v>
      </c>
      <c r="P392" s="47"/>
      <c r="Q392" s="43">
        <f t="shared" si="15"/>
        <v>0</v>
      </c>
      <c r="R392" s="48"/>
    </row>
    <row r="393" spans="3:18" ht="20.25">
      <c r="C393" s="49" t="s">
        <v>18</v>
      </c>
      <c r="D393" s="51" t="s">
        <v>28</v>
      </c>
      <c r="E393" s="52"/>
      <c r="F393" s="53"/>
      <c r="G393" s="54" t="s">
        <v>20</v>
      </c>
      <c r="H393" s="55"/>
      <c r="I393" s="36">
        <v>120000</v>
      </c>
      <c r="J393" s="56"/>
      <c r="K393" s="57"/>
      <c r="L393" s="54">
        <v>3.14651</v>
      </c>
      <c r="M393" s="55"/>
      <c r="N393" s="13"/>
      <c r="O393" s="58">
        <v>0.2</v>
      </c>
      <c r="P393" s="59"/>
      <c r="Q393" s="36">
        <f t="shared" si="15"/>
        <v>453097.44</v>
      </c>
      <c r="R393" s="37"/>
    </row>
    <row r="394" spans="3:18" ht="21" thickBot="1">
      <c r="C394" s="50"/>
      <c r="D394" s="38" t="s">
        <v>29</v>
      </c>
      <c r="E394" s="39"/>
      <c r="F394" s="40"/>
      <c r="G394" s="41" t="s">
        <v>20</v>
      </c>
      <c r="H394" s="42"/>
      <c r="I394" s="43">
        <v>5768</v>
      </c>
      <c r="J394" s="44"/>
      <c r="K394" s="45"/>
      <c r="L394" s="41">
        <v>2.9415</v>
      </c>
      <c r="M394" s="42"/>
      <c r="N394" s="13"/>
      <c r="O394" s="46">
        <v>0.2</v>
      </c>
      <c r="P394" s="47"/>
      <c r="Q394" s="43">
        <f t="shared" si="15"/>
        <v>20359.8864</v>
      </c>
      <c r="R394" s="48"/>
    </row>
    <row r="395" spans="3:18" ht="20.25">
      <c r="C395" s="49" t="s">
        <v>31</v>
      </c>
      <c r="D395" s="51" t="s">
        <v>28</v>
      </c>
      <c r="E395" s="52"/>
      <c r="F395" s="53"/>
      <c r="G395" s="54" t="s">
        <v>20</v>
      </c>
      <c r="H395" s="55"/>
      <c r="I395" s="36">
        <f>SUM(I371+I373+I375+I377+I379+I381+I383+I385+I387+I389+I391+I393)</f>
        <v>1206369</v>
      </c>
      <c r="J395" s="56"/>
      <c r="K395" s="57"/>
      <c r="L395" s="54"/>
      <c r="M395" s="55"/>
      <c r="N395" s="20"/>
      <c r="O395" s="58">
        <v>0.2</v>
      </c>
      <c r="P395" s="59"/>
      <c r="Q395" s="36">
        <f>Q371+Q373+Q375+Q377+Q379+Q381+Q383+Q385+Q387+Q389+Q391+Q393</f>
        <v>4857040.668984</v>
      </c>
      <c r="R395" s="37"/>
    </row>
    <row r="396" spans="3:18" ht="21" thickBot="1">
      <c r="C396" s="50"/>
      <c r="D396" s="38" t="s">
        <v>29</v>
      </c>
      <c r="E396" s="39"/>
      <c r="F396" s="40"/>
      <c r="G396" s="41" t="s">
        <v>20</v>
      </c>
      <c r="H396" s="42"/>
      <c r="I396" s="43">
        <f>SUM(I372+I374+I376+I378+I380+I382+I384+I386+I388+I390+I392+I394)</f>
        <v>10303</v>
      </c>
      <c r="J396" s="44"/>
      <c r="K396" s="45"/>
      <c r="L396" s="41"/>
      <c r="M396" s="42"/>
      <c r="N396" s="19"/>
      <c r="O396" s="46">
        <v>0.2</v>
      </c>
      <c r="P396" s="47"/>
      <c r="Q396" s="43">
        <f>Q372+Q374+Q376+Q378+Q380+Q382+Q384+Q386+Q388+Q390+Q392+Q394</f>
        <v>37079.772767999995</v>
      </c>
      <c r="R396" s="48"/>
    </row>
    <row r="397" spans="3:18" ht="21" thickBot="1">
      <c r="C397" s="15" t="s">
        <v>24</v>
      </c>
      <c r="D397" s="28"/>
      <c r="E397" s="29"/>
      <c r="F397" s="30"/>
      <c r="G397" s="28" t="s">
        <v>20</v>
      </c>
      <c r="H397" s="30"/>
      <c r="I397" s="31">
        <f>SUM(I371:K396)</f>
        <v>2433344</v>
      </c>
      <c r="J397" s="32"/>
      <c r="K397" s="33"/>
      <c r="L397" s="28"/>
      <c r="M397" s="30"/>
      <c r="N397" s="16"/>
      <c r="O397" s="34">
        <v>0.2</v>
      </c>
      <c r="P397" s="30"/>
      <c r="Q397" s="32">
        <f>Q395+Q396</f>
        <v>4894120.441752</v>
      </c>
      <c r="R397" s="35"/>
    </row>
  </sheetData>
  <sheetProtection/>
  <mergeCells count="2279">
    <mergeCell ref="O219:P219"/>
    <mergeCell ref="Q219:R219"/>
    <mergeCell ref="D219:F219"/>
    <mergeCell ref="G219:H219"/>
    <mergeCell ref="I219:K219"/>
    <mergeCell ref="L219:M219"/>
    <mergeCell ref="Q217:R217"/>
    <mergeCell ref="D218:F218"/>
    <mergeCell ref="G218:H218"/>
    <mergeCell ref="I218:K218"/>
    <mergeCell ref="L218:M218"/>
    <mergeCell ref="O218:P218"/>
    <mergeCell ref="Q218:R218"/>
    <mergeCell ref="C217:C218"/>
    <mergeCell ref="D217:F217"/>
    <mergeCell ref="G217:H217"/>
    <mergeCell ref="I217:K217"/>
    <mergeCell ref="L217:M217"/>
    <mergeCell ref="O217:P217"/>
    <mergeCell ref="Q215:R215"/>
    <mergeCell ref="D216:F216"/>
    <mergeCell ref="G216:H216"/>
    <mergeCell ref="I216:K216"/>
    <mergeCell ref="L216:M216"/>
    <mergeCell ref="O216:P216"/>
    <mergeCell ref="Q216:R216"/>
    <mergeCell ref="C215:C216"/>
    <mergeCell ref="D215:F215"/>
    <mergeCell ref="G215:H215"/>
    <mergeCell ref="I215:K215"/>
    <mergeCell ref="L215:M215"/>
    <mergeCell ref="O215:P215"/>
    <mergeCell ref="Q213:R213"/>
    <mergeCell ref="D214:F214"/>
    <mergeCell ref="G214:H214"/>
    <mergeCell ref="I214:K214"/>
    <mergeCell ref="L214:M214"/>
    <mergeCell ref="O214:P214"/>
    <mergeCell ref="Q214:R214"/>
    <mergeCell ref="C213:C214"/>
    <mergeCell ref="D213:F213"/>
    <mergeCell ref="G213:H213"/>
    <mergeCell ref="I213:K213"/>
    <mergeCell ref="L213:M213"/>
    <mergeCell ref="O213:P213"/>
    <mergeCell ref="Q211:R211"/>
    <mergeCell ref="D212:F212"/>
    <mergeCell ref="G212:H212"/>
    <mergeCell ref="I212:K212"/>
    <mergeCell ref="L212:M212"/>
    <mergeCell ref="O212:P212"/>
    <mergeCell ref="Q212:R212"/>
    <mergeCell ref="C211:C212"/>
    <mergeCell ref="D211:F211"/>
    <mergeCell ref="G211:H211"/>
    <mergeCell ref="I211:K211"/>
    <mergeCell ref="L211:M211"/>
    <mergeCell ref="O211:P211"/>
    <mergeCell ref="Q209:R209"/>
    <mergeCell ref="D210:F210"/>
    <mergeCell ref="G210:H210"/>
    <mergeCell ref="I210:K210"/>
    <mergeCell ref="L210:M210"/>
    <mergeCell ref="O210:P210"/>
    <mergeCell ref="Q210:R210"/>
    <mergeCell ref="C209:C210"/>
    <mergeCell ref="D209:F209"/>
    <mergeCell ref="G209:H209"/>
    <mergeCell ref="I209:K209"/>
    <mergeCell ref="L209:M209"/>
    <mergeCell ref="O209:P209"/>
    <mergeCell ref="Q207:R207"/>
    <mergeCell ref="D208:F208"/>
    <mergeCell ref="G208:H208"/>
    <mergeCell ref="I208:K208"/>
    <mergeCell ref="L208:M208"/>
    <mergeCell ref="O208:P208"/>
    <mergeCell ref="Q208:R208"/>
    <mergeCell ref="C207:C208"/>
    <mergeCell ref="D207:F207"/>
    <mergeCell ref="G207:H207"/>
    <mergeCell ref="I207:K207"/>
    <mergeCell ref="L207:M207"/>
    <mergeCell ref="O207:P207"/>
    <mergeCell ref="Q205:R205"/>
    <mergeCell ref="D206:F206"/>
    <mergeCell ref="G206:H206"/>
    <mergeCell ref="I206:K206"/>
    <mergeCell ref="L206:M206"/>
    <mergeCell ref="O206:P206"/>
    <mergeCell ref="Q206:R206"/>
    <mergeCell ref="C205:C206"/>
    <mergeCell ref="D205:F205"/>
    <mergeCell ref="G205:H205"/>
    <mergeCell ref="I205:K205"/>
    <mergeCell ref="L205:M205"/>
    <mergeCell ref="O205:P205"/>
    <mergeCell ref="Q203:R203"/>
    <mergeCell ref="D204:F204"/>
    <mergeCell ref="G204:H204"/>
    <mergeCell ref="I204:K204"/>
    <mergeCell ref="L204:M204"/>
    <mergeCell ref="O204:P204"/>
    <mergeCell ref="Q204:R204"/>
    <mergeCell ref="C203:C204"/>
    <mergeCell ref="D203:F203"/>
    <mergeCell ref="G203:H203"/>
    <mergeCell ref="I203:K203"/>
    <mergeCell ref="L203:M203"/>
    <mergeCell ref="O203:P203"/>
    <mergeCell ref="Q201:R201"/>
    <mergeCell ref="D202:F202"/>
    <mergeCell ref="G202:H202"/>
    <mergeCell ref="I202:K202"/>
    <mergeCell ref="L202:M202"/>
    <mergeCell ref="O202:P202"/>
    <mergeCell ref="Q202:R202"/>
    <mergeCell ref="C201:C202"/>
    <mergeCell ref="D201:F201"/>
    <mergeCell ref="G201:H201"/>
    <mergeCell ref="I201:K201"/>
    <mergeCell ref="L201:M201"/>
    <mergeCell ref="O201:P201"/>
    <mergeCell ref="Q199:R199"/>
    <mergeCell ref="D200:F200"/>
    <mergeCell ref="G200:H200"/>
    <mergeCell ref="I200:K200"/>
    <mergeCell ref="L200:M200"/>
    <mergeCell ref="O200:P200"/>
    <mergeCell ref="Q200:R200"/>
    <mergeCell ref="C199:C200"/>
    <mergeCell ref="D199:F199"/>
    <mergeCell ref="G199:H199"/>
    <mergeCell ref="I199:K199"/>
    <mergeCell ref="L199:M199"/>
    <mergeCell ref="O199:P199"/>
    <mergeCell ref="Q197:R197"/>
    <mergeCell ref="D198:F198"/>
    <mergeCell ref="G198:H198"/>
    <mergeCell ref="I198:K198"/>
    <mergeCell ref="L198:M198"/>
    <mergeCell ref="O198:P198"/>
    <mergeCell ref="Q198:R198"/>
    <mergeCell ref="C197:C198"/>
    <mergeCell ref="D197:F197"/>
    <mergeCell ref="G197:H197"/>
    <mergeCell ref="I197:K197"/>
    <mergeCell ref="L197:M197"/>
    <mergeCell ref="O197:P197"/>
    <mergeCell ref="Q195:R195"/>
    <mergeCell ref="D196:F196"/>
    <mergeCell ref="G196:H196"/>
    <mergeCell ref="I196:K196"/>
    <mergeCell ref="L196:M196"/>
    <mergeCell ref="O196:P196"/>
    <mergeCell ref="Q196:R196"/>
    <mergeCell ref="C195:C196"/>
    <mergeCell ref="D195:F195"/>
    <mergeCell ref="G195:H195"/>
    <mergeCell ref="I195:K195"/>
    <mergeCell ref="L195:M195"/>
    <mergeCell ref="O195:P195"/>
    <mergeCell ref="D194:F194"/>
    <mergeCell ref="G194:H194"/>
    <mergeCell ref="I194:K194"/>
    <mergeCell ref="L194:M194"/>
    <mergeCell ref="O194:P194"/>
    <mergeCell ref="Q194:R194"/>
    <mergeCell ref="D193:F193"/>
    <mergeCell ref="G193:H193"/>
    <mergeCell ref="I193:K193"/>
    <mergeCell ref="L193:M193"/>
    <mergeCell ref="O193:P193"/>
    <mergeCell ref="Q193:R193"/>
    <mergeCell ref="C128:R128"/>
    <mergeCell ref="C129:C130"/>
    <mergeCell ref="D129:F129"/>
    <mergeCell ref="G129:H129"/>
    <mergeCell ref="I129:K129"/>
    <mergeCell ref="L129:M129"/>
    <mergeCell ref="Q129:R129"/>
    <mergeCell ref="L130:M130"/>
    <mergeCell ref="Q130:R130"/>
    <mergeCell ref="O130:P130"/>
    <mergeCell ref="L155:M155"/>
    <mergeCell ref="C131:C132"/>
    <mergeCell ref="L154:M154"/>
    <mergeCell ref="O154:P154"/>
    <mergeCell ref="Q154:R154"/>
    <mergeCell ref="C153:C154"/>
    <mergeCell ref="L152:M152"/>
    <mergeCell ref="O152:P152"/>
    <mergeCell ref="Q152:R152"/>
    <mergeCell ref="D153:F153"/>
    <mergeCell ref="O153:P153"/>
    <mergeCell ref="Q153:R153"/>
    <mergeCell ref="O155:P155"/>
    <mergeCell ref="Q155:R155"/>
    <mergeCell ref="D154:F154"/>
    <mergeCell ref="G154:H154"/>
    <mergeCell ref="I154:K154"/>
    <mergeCell ref="D155:F155"/>
    <mergeCell ref="G155:H155"/>
    <mergeCell ref="I155:K155"/>
    <mergeCell ref="D152:F152"/>
    <mergeCell ref="G152:H152"/>
    <mergeCell ref="I152:K152"/>
    <mergeCell ref="C151:C152"/>
    <mergeCell ref="I153:K153"/>
    <mergeCell ref="L153:M153"/>
    <mergeCell ref="G153:H153"/>
    <mergeCell ref="D151:F151"/>
    <mergeCell ref="G151:H151"/>
    <mergeCell ref="I151:K151"/>
    <mergeCell ref="L151:M151"/>
    <mergeCell ref="O151:P151"/>
    <mergeCell ref="Q151:R151"/>
    <mergeCell ref="C149:C150"/>
    <mergeCell ref="O148:P148"/>
    <mergeCell ref="L148:M148"/>
    <mergeCell ref="L150:M150"/>
    <mergeCell ref="O150:P150"/>
    <mergeCell ref="Q150:R150"/>
    <mergeCell ref="D150:F150"/>
    <mergeCell ref="G150:H150"/>
    <mergeCell ref="I150:K150"/>
    <mergeCell ref="Q148:R148"/>
    <mergeCell ref="D149:F149"/>
    <mergeCell ref="G149:H149"/>
    <mergeCell ref="I149:K149"/>
    <mergeCell ref="L149:M149"/>
    <mergeCell ref="O149:P149"/>
    <mergeCell ref="Q149:R149"/>
    <mergeCell ref="D148:F148"/>
    <mergeCell ref="Q146:R146"/>
    <mergeCell ref="D147:F147"/>
    <mergeCell ref="G147:H147"/>
    <mergeCell ref="I147:K147"/>
    <mergeCell ref="L147:M147"/>
    <mergeCell ref="O147:P147"/>
    <mergeCell ref="Q147:R147"/>
    <mergeCell ref="D146:F146"/>
    <mergeCell ref="G146:H146"/>
    <mergeCell ref="I146:K146"/>
    <mergeCell ref="C145:C146"/>
    <mergeCell ref="C147:C148"/>
    <mergeCell ref="L146:M146"/>
    <mergeCell ref="O146:P146"/>
    <mergeCell ref="G148:H148"/>
    <mergeCell ref="I148:K148"/>
    <mergeCell ref="O144:P144"/>
    <mergeCell ref="Q144:R144"/>
    <mergeCell ref="D145:F145"/>
    <mergeCell ref="G145:H145"/>
    <mergeCell ref="I145:K145"/>
    <mergeCell ref="L145:M145"/>
    <mergeCell ref="O145:P145"/>
    <mergeCell ref="Q145:R145"/>
    <mergeCell ref="D144:F144"/>
    <mergeCell ref="G144:H144"/>
    <mergeCell ref="I144:K144"/>
    <mergeCell ref="C143:C144"/>
    <mergeCell ref="L142:M142"/>
    <mergeCell ref="I142:K142"/>
    <mergeCell ref="C141:C142"/>
    <mergeCell ref="L144:M144"/>
    <mergeCell ref="O142:P142"/>
    <mergeCell ref="Q142:R142"/>
    <mergeCell ref="D143:F143"/>
    <mergeCell ref="G143:H143"/>
    <mergeCell ref="I143:K143"/>
    <mergeCell ref="L143:M143"/>
    <mergeCell ref="O143:P143"/>
    <mergeCell ref="Q143:R143"/>
    <mergeCell ref="D142:F142"/>
    <mergeCell ref="G142:H142"/>
    <mergeCell ref="O140:P140"/>
    <mergeCell ref="Q140:R140"/>
    <mergeCell ref="D141:F141"/>
    <mergeCell ref="G141:H141"/>
    <mergeCell ref="I141:K141"/>
    <mergeCell ref="L141:M141"/>
    <mergeCell ref="O141:P141"/>
    <mergeCell ref="Q141:R141"/>
    <mergeCell ref="D140:F140"/>
    <mergeCell ref="G140:H140"/>
    <mergeCell ref="I140:K140"/>
    <mergeCell ref="C139:C140"/>
    <mergeCell ref="L138:M138"/>
    <mergeCell ref="I138:K138"/>
    <mergeCell ref="C137:C138"/>
    <mergeCell ref="L140:M140"/>
    <mergeCell ref="O138:P138"/>
    <mergeCell ref="Q138:R138"/>
    <mergeCell ref="D139:F139"/>
    <mergeCell ref="G139:H139"/>
    <mergeCell ref="I139:K139"/>
    <mergeCell ref="L139:M139"/>
    <mergeCell ref="O139:P139"/>
    <mergeCell ref="Q139:R139"/>
    <mergeCell ref="D138:F138"/>
    <mergeCell ref="G138:H138"/>
    <mergeCell ref="O136:P136"/>
    <mergeCell ref="Q136:R136"/>
    <mergeCell ref="D137:F137"/>
    <mergeCell ref="G137:H137"/>
    <mergeCell ref="I137:K137"/>
    <mergeCell ref="L137:M137"/>
    <mergeCell ref="O137:P137"/>
    <mergeCell ref="Q137:R137"/>
    <mergeCell ref="D136:F136"/>
    <mergeCell ref="G136:H136"/>
    <mergeCell ref="I136:K136"/>
    <mergeCell ref="C135:C136"/>
    <mergeCell ref="L134:M134"/>
    <mergeCell ref="I134:K134"/>
    <mergeCell ref="C133:C134"/>
    <mergeCell ref="L136:M136"/>
    <mergeCell ref="D133:F133"/>
    <mergeCell ref="G133:H133"/>
    <mergeCell ref="I133:K133"/>
    <mergeCell ref="L133:M133"/>
    <mergeCell ref="O135:P135"/>
    <mergeCell ref="Q135:R135"/>
    <mergeCell ref="D134:F134"/>
    <mergeCell ref="G134:H134"/>
    <mergeCell ref="D135:F135"/>
    <mergeCell ref="G135:H135"/>
    <mergeCell ref="I135:K135"/>
    <mergeCell ref="L135:M135"/>
    <mergeCell ref="O134:P134"/>
    <mergeCell ref="Q134:R134"/>
    <mergeCell ref="Q132:R132"/>
    <mergeCell ref="Q133:R133"/>
    <mergeCell ref="O133:P133"/>
    <mergeCell ref="O131:P131"/>
    <mergeCell ref="D132:F132"/>
    <mergeCell ref="G132:H132"/>
    <mergeCell ref="I132:K132"/>
    <mergeCell ref="L132:M132"/>
    <mergeCell ref="Q131:R131"/>
    <mergeCell ref="O132:P132"/>
    <mergeCell ref="D130:F130"/>
    <mergeCell ref="G130:H130"/>
    <mergeCell ref="I130:K130"/>
    <mergeCell ref="O129:P129"/>
    <mergeCell ref="D131:F131"/>
    <mergeCell ref="G131:H131"/>
    <mergeCell ref="I131:K131"/>
    <mergeCell ref="L131:M131"/>
    <mergeCell ref="O124:P124"/>
    <mergeCell ref="Q124:R124"/>
    <mergeCell ref="D124:F124"/>
    <mergeCell ref="G124:H124"/>
    <mergeCell ref="I124:K124"/>
    <mergeCell ref="L124:M124"/>
    <mergeCell ref="Q122:R122"/>
    <mergeCell ref="D123:F123"/>
    <mergeCell ref="G123:H123"/>
    <mergeCell ref="I123:K123"/>
    <mergeCell ref="L123:M123"/>
    <mergeCell ref="O123:P123"/>
    <mergeCell ref="Q123:R123"/>
    <mergeCell ref="C122:C123"/>
    <mergeCell ref="D122:F122"/>
    <mergeCell ref="G122:H122"/>
    <mergeCell ref="I122:K122"/>
    <mergeCell ref="L122:M122"/>
    <mergeCell ref="O122:P122"/>
    <mergeCell ref="Q120:R120"/>
    <mergeCell ref="D121:F121"/>
    <mergeCell ref="G121:H121"/>
    <mergeCell ref="I121:K121"/>
    <mergeCell ref="L121:M121"/>
    <mergeCell ref="O121:P121"/>
    <mergeCell ref="Q121:R121"/>
    <mergeCell ref="C120:C121"/>
    <mergeCell ref="D120:F120"/>
    <mergeCell ref="G120:H120"/>
    <mergeCell ref="I120:K120"/>
    <mergeCell ref="L120:M120"/>
    <mergeCell ref="O120:P120"/>
    <mergeCell ref="Q118:R118"/>
    <mergeCell ref="D119:F119"/>
    <mergeCell ref="G119:H119"/>
    <mergeCell ref="I119:K119"/>
    <mergeCell ref="L119:M119"/>
    <mergeCell ref="O119:P119"/>
    <mergeCell ref="Q119:R119"/>
    <mergeCell ref="C118:C119"/>
    <mergeCell ref="D118:F118"/>
    <mergeCell ref="G118:H118"/>
    <mergeCell ref="I118:K118"/>
    <mergeCell ref="L118:M118"/>
    <mergeCell ref="O118:P118"/>
    <mergeCell ref="Q116:R116"/>
    <mergeCell ref="D117:F117"/>
    <mergeCell ref="G117:H117"/>
    <mergeCell ref="I117:K117"/>
    <mergeCell ref="L117:M117"/>
    <mergeCell ref="O117:P117"/>
    <mergeCell ref="Q117:R117"/>
    <mergeCell ref="C116:C117"/>
    <mergeCell ref="D116:F116"/>
    <mergeCell ref="G116:H116"/>
    <mergeCell ref="I116:K116"/>
    <mergeCell ref="L116:M116"/>
    <mergeCell ref="O116:P116"/>
    <mergeCell ref="Q114:R114"/>
    <mergeCell ref="D115:F115"/>
    <mergeCell ref="G115:H115"/>
    <mergeCell ref="I115:K115"/>
    <mergeCell ref="L115:M115"/>
    <mergeCell ref="O115:P115"/>
    <mergeCell ref="Q115:R115"/>
    <mergeCell ref="C114:C115"/>
    <mergeCell ref="D114:F114"/>
    <mergeCell ref="G114:H114"/>
    <mergeCell ref="I114:K114"/>
    <mergeCell ref="L114:M114"/>
    <mergeCell ref="O114:P114"/>
    <mergeCell ref="Q112:R112"/>
    <mergeCell ref="D113:F113"/>
    <mergeCell ref="G113:H113"/>
    <mergeCell ref="I113:K113"/>
    <mergeCell ref="L113:M113"/>
    <mergeCell ref="O113:P113"/>
    <mergeCell ref="Q113:R113"/>
    <mergeCell ref="C112:C113"/>
    <mergeCell ref="D112:F112"/>
    <mergeCell ref="G112:H112"/>
    <mergeCell ref="I112:K112"/>
    <mergeCell ref="L112:M112"/>
    <mergeCell ref="O112:P112"/>
    <mergeCell ref="Q110:R110"/>
    <mergeCell ref="D111:F111"/>
    <mergeCell ref="G111:H111"/>
    <mergeCell ref="I111:K111"/>
    <mergeCell ref="L111:M111"/>
    <mergeCell ref="O111:P111"/>
    <mergeCell ref="Q111:R111"/>
    <mergeCell ref="C110:C111"/>
    <mergeCell ref="D110:F110"/>
    <mergeCell ref="G110:H110"/>
    <mergeCell ref="I110:K110"/>
    <mergeCell ref="L110:M110"/>
    <mergeCell ref="O110:P110"/>
    <mergeCell ref="Q108:R108"/>
    <mergeCell ref="D109:F109"/>
    <mergeCell ref="G109:H109"/>
    <mergeCell ref="I109:K109"/>
    <mergeCell ref="L109:M109"/>
    <mergeCell ref="O109:P109"/>
    <mergeCell ref="Q109:R109"/>
    <mergeCell ref="C108:C109"/>
    <mergeCell ref="D108:F108"/>
    <mergeCell ref="G108:H108"/>
    <mergeCell ref="I108:K108"/>
    <mergeCell ref="L108:M108"/>
    <mergeCell ref="O108:P108"/>
    <mergeCell ref="Q106:R106"/>
    <mergeCell ref="D107:F107"/>
    <mergeCell ref="G107:H107"/>
    <mergeCell ref="I107:K107"/>
    <mergeCell ref="L107:M107"/>
    <mergeCell ref="O107:P107"/>
    <mergeCell ref="Q107:R107"/>
    <mergeCell ref="C106:C107"/>
    <mergeCell ref="D106:F106"/>
    <mergeCell ref="G106:H106"/>
    <mergeCell ref="I106:K106"/>
    <mergeCell ref="L106:M106"/>
    <mergeCell ref="O106:P106"/>
    <mergeCell ref="Q104:R104"/>
    <mergeCell ref="D105:F105"/>
    <mergeCell ref="G105:H105"/>
    <mergeCell ref="I105:K105"/>
    <mergeCell ref="L105:M105"/>
    <mergeCell ref="O105:P105"/>
    <mergeCell ref="Q105:R105"/>
    <mergeCell ref="C104:C105"/>
    <mergeCell ref="D104:F104"/>
    <mergeCell ref="G104:H104"/>
    <mergeCell ref="I104:K104"/>
    <mergeCell ref="L104:M104"/>
    <mergeCell ref="O104:P104"/>
    <mergeCell ref="Q102:R102"/>
    <mergeCell ref="D103:F103"/>
    <mergeCell ref="G103:H103"/>
    <mergeCell ref="I103:K103"/>
    <mergeCell ref="L103:M103"/>
    <mergeCell ref="O103:P103"/>
    <mergeCell ref="Q103:R103"/>
    <mergeCell ref="C102:C103"/>
    <mergeCell ref="D102:F102"/>
    <mergeCell ref="G102:H102"/>
    <mergeCell ref="I102:K102"/>
    <mergeCell ref="L102:M102"/>
    <mergeCell ref="O102:P102"/>
    <mergeCell ref="Q100:R100"/>
    <mergeCell ref="D101:F101"/>
    <mergeCell ref="G101:H101"/>
    <mergeCell ref="I101:K101"/>
    <mergeCell ref="L101:M101"/>
    <mergeCell ref="O101:P101"/>
    <mergeCell ref="Q101:R101"/>
    <mergeCell ref="C100:C101"/>
    <mergeCell ref="D100:F100"/>
    <mergeCell ref="G100:H100"/>
    <mergeCell ref="I100:K100"/>
    <mergeCell ref="L100:M100"/>
    <mergeCell ref="O100:P100"/>
    <mergeCell ref="Q98:R98"/>
    <mergeCell ref="D99:F99"/>
    <mergeCell ref="G99:H99"/>
    <mergeCell ref="I99:K99"/>
    <mergeCell ref="L99:M99"/>
    <mergeCell ref="O99:P99"/>
    <mergeCell ref="Q99:R99"/>
    <mergeCell ref="C98:C99"/>
    <mergeCell ref="D98:F98"/>
    <mergeCell ref="G98:H98"/>
    <mergeCell ref="I98:K98"/>
    <mergeCell ref="L98:M98"/>
    <mergeCell ref="O98:P98"/>
    <mergeCell ref="L77:M77"/>
    <mergeCell ref="O75:P75"/>
    <mergeCell ref="O77:P77"/>
    <mergeCell ref="L79:M79"/>
    <mergeCell ref="O79:P79"/>
    <mergeCell ref="C97:R97"/>
    <mergeCell ref="Q89:R89"/>
    <mergeCell ref="Q75:R75"/>
    <mergeCell ref="Q77:R77"/>
    <mergeCell ref="Q79:R79"/>
    <mergeCell ref="Q81:R81"/>
    <mergeCell ref="Q83:R83"/>
    <mergeCell ref="Q85:R85"/>
    <mergeCell ref="Q76:R76"/>
    <mergeCell ref="Q82:R82"/>
    <mergeCell ref="Q78:R78"/>
    <mergeCell ref="O81:P81"/>
    <mergeCell ref="O76:P76"/>
    <mergeCell ref="O78:P78"/>
    <mergeCell ref="O80:P80"/>
    <mergeCell ref="O89:P89"/>
    <mergeCell ref="Q69:R69"/>
    <mergeCell ref="O69:P69"/>
    <mergeCell ref="O71:P71"/>
    <mergeCell ref="O73:P73"/>
    <mergeCell ref="Q71:R71"/>
    <mergeCell ref="Q73:R73"/>
    <mergeCell ref="O70:P70"/>
    <mergeCell ref="Q70:R70"/>
    <mergeCell ref="G87:H87"/>
    <mergeCell ref="G89:H89"/>
    <mergeCell ref="G91:H91"/>
    <mergeCell ref="I91:K91"/>
    <mergeCell ref="Q80:R80"/>
    <mergeCell ref="O84:P84"/>
    <mergeCell ref="Q84:R84"/>
    <mergeCell ref="I69:K69"/>
    <mergeCell ref="I71:K71"/>
    <mergeCell ref="I73:K73"/>
    <mergeCell ref="I75:K75"/>
    <mergeCell ref="I87:K87"/>
    <mergeCell ref="I89:K89"/>
    <mergeCell ref="I81:K81"/>
    <mergeCell ref="I79:K79"/>
    <mergeCell ref="I77:K77"/>
    <mergeCell ref="D79:F79"/>
    <mergeCell ref="D81:F81"/>
    <mergeCell ref="D87:F87"/>
    <mergeCell ref="D89:F89"/>
    <mergeCell ref="G71:H71"/>
    <mergeCell ref="G73:H73"/>
    <mergeCell ref="G75:H75"/>
    <mergeCell ref="G77:H77"/>
    <mergeCell ref="G79:H79"/>
    <mergeCell ref="G81:H81"/>
    <mergeCell ref="Q93:R93"/>
    <mergeCell ref="Q91:R91"/>
    <mergeCell ref="C88:C89"/>
    <mergeCell ref="C86:C87"/>
    <mergeCell ref="C84:C85"/>
    <mergeCell ref="D69:F69"/>
    <mergeCell ref="D71:F71"/>
    <mergeCell ref="D73:F73"/>
    <mergeCell ref="D75:F75"/>
    <mergeCell ref="D77:F77"/>
    <mergeCell ref="C92:C93"/>
    <mergeCell ref="C90:C91"/>
    <mergeCell ref="D91:F91"/>
    <mergeCell ref="D93:F93"/>
    <mergeCell ref="O91:P91"/>
    <mergeCell ref="O93:P93"/>
    <mergeCell ref="D92:F92"/>
    <mergeCell ref="G92:H92"/>
    <mergeCell ref="I92:K92"/>
    <mergeCell ref="L92:M92"/>
    <mergeCell ref="O92:P92"/>
    <mergeCell ref="Q92:R92"/>
    <mergeCell ref="G93:H93"/>
    <mergeCell ref="L71:M71"/>
    <mergeCell ref="L73:M73"/>
    <mergeCell ref="L87:M87"/>
    <mergeCell ref="I93:K93"/>
    <mergeCell ref="L93:M93"/>
    <mergeCell ref="L91:M91"/>
    <mergeCell ref="L89:M89"/>
    <mergeCell ref="C82:C83"/>
    <mergeCell ref="Q87:R87"/>
    <mergeCell ref="L81:M81"/>
    <mergeCell ref="L83:M83"/>
    <mergeCell ref="L85:M85"/>
    <mergeCell ref="I85:K85"/>
    <mergeCell ref="I83:K83"/>
    <mergeCell ref="O82:P82"/>
    <mergeCell ref="G83:H83"/>
    <mergeCell ref="G85:H85"/>
    <mergeCell ref="C70:C71"/>
    <mergeCell ref="C72:C73"/>
    <mergeCell ref="C74:C75"/>
    <mergeCell ref="C76:C77"/>
    <mergeCell ref="C78:C79"/>
    <mergeCell ref="C80:C81"/>
    <mergeCell ref="D48:F48"/>
    <mergeCell ref="G48:H48"/>
    <mergeCell ref="I48:K48"/>
    <mergeCell ref="L48:M48"/>
    <mergeCell ref="O48:P48"/>
    <mergeCell ref="Q48:R48"/>
    <mergeCell ref="G43:H43"/>
    <mergeCell ref="I43:K43"/>
    <mergeCell ref="L43:M43"/>
    <mergeCell ref="D44:F44"/>
    <mergeCell ref="L44:M44"/>
    <mergeCell ref="A2:T2"/>
    <mergeCell ref="O43:P43"/>
    <mergeCell ref="Q43:R43"/>
    <mergeCell ref="D43:F43"/>
    <mergeCell ref="Q44:R44"/>
    <mergeCell ref="Q45:R45"/>
    <mergeCell ref="Q46:R46"/>
    <mergeCell ref="I44:K44"/>
    <mergeCell ref="O44:P44"/>
    <mergeCell ref="O45:P45"/>
    <mergeCell ref="O46:P46"/>
    <mergeCell ref="D41:F41"/>
    <mergeCell ref="G41:H41"/>
    <mergeCell ref="D42:F42"/>
    <mergeCell ref="G42:H42"/>
    <mergeCell ref="O42:P42"/>
    <mergeCell ref="Q42:R42"/>
    <mergeCell ref="I42:K42"/>
    <mergeCell ref="L42:M42"/>
    <mergeCell ref="I41:K41"/>
    <mergeCell ref="L41:M41"/>
    <mergeCell ref="O39:P39"/>
    <mergeCell ref="Q39:R39"/>
    <mergeCell ref="O40:P40"/>
    <mergeCell ref="Q40:R40"/>
    <mergeCell ref="O41:P41"/>
    <mergeCell ref="Q41:R41"/>
    <mergeCell ref="D39:F39"/>
    <mergeCell ref="G39:H39"/>
    <mergeCell ref="I39:K39"/>
    <mergeCell ref="L39:M39"/>
    <mergeCell ref="D40:F40"/>
    <mergeCell ref="G40:H40"/>
    <mergeCell ref="I40:K40"/>
    <mergeCell ref="L40:M40"/>
    <mergeCell ref="Q37:R37"/>
    <mergeCell ref="D38:F38"/>
    <mergeCell ref="G38:H38"/>
    <mergeCell ref="I38:K38"/>
    <mergeCell ref="L38:M38"/>
    <mergeCell ref="O38:P38"/>
    <mergeCell ref="Q38:R38"/>
    <mergeCell ref="D37:F37"/>
    <mergeCell ref="G37:H37"/>
    <mergeCell ref="G36:H36"/>
    <mergeCell ref="D36:F36"/>
    <mergeCell ref="I36:K36"/>
    <mergeCell ref="L36:M36"/>
    <mergeCell ref="O36:P36"/>
    <mergeCell ref="O37:P37"/>
    <mergeCell ref="Q36:R36"/>
    <mergeCell ref="D34:F34"/>
    <mergeCell ref="G34:H34"/>
    <mergeCell ref="I34:K34"/>
    <mergeCell ref="L34:N34"/>
    <mergeCell ref="I37:K37"/>
    <mergeCell ref="L37:M37"/>
    <mergeCell ref="O34:P34"/>
    <mergeCell ref="Q34:R34"/>
    <mergeCell ref="C35:R35"/>
    <mergeCell ref="C31:C32"/>
    <mergeCell ref="C33:C34"/>
    <mergeCell ref="D33:F33"/>
    <mergeCell ref="G33:H33"/>
    <mergeCell ref="I33:K33"/>
    <mergeCell ref="L33:M33"/>
    <mergeCell ref="I32:K32"/>
    <mergeCell ref="L32:N32"/>
    <mergeCell ref="G32:H32"/>
    <mergeCell ref="D31:F31"/>
    <mergeCell ref="C19:C20"/>
    <mergeCell ref="C21:C22"/>
    <mergeCell ref="C23:C24"/>
    <mergeCell ref="C25:C26"/>
    <mergeCell ref="C27:C28"/>
    <mergeCell ref="C29:C30"/>
    <mergeCell ref="I27:K27"/>
    <mergeCell ref="I29:K29"/>
    <mergeCell ref="I31:K31"/>
    <mergeCell ref="G31:H31"/>
    <mergeCell ref="G26:H26"/>
    <mergeCell ref="G28:H28"/>
    <mergeCell ref="G30:H30"/>
    <mergeCell ref="I28:K28"/>
    <mergeCell ref="I30:K30"/>
    <mergeCell ref="G27:H27"/>
    <mergeCell ref="Q29:R29"/>
    <mergeCell ref="L25:M25"/>
    <mergeCell ref="L27:M27"/>
    <mergeCell ref="L29:M29"/>
    <mergeCell ref="L26:N26"/>
    <mergeCell ref="L28:N28"/>
    <mergeCell ref="Q28:R28"/>
    <mergeCell ref="O26:P26"/>
    <mergeCell ref="O28:P28"/>
    <mergeCell ref="D26:F26"/>
    <mergeCell ref="D28:F28"/>
    <mergeCell ref="D30:F30"/>
    <mergeCell ref="Q33:R33"/>
    <mergeCell ref="O27:P27"/>
    <mergeCell ref="O29:P29"/>
    <mergeCell ref="O31:P31"/>
    <mergeCell ref="O33:P33"/>
    <mergeCell ref="Q27:R27"/>
    <mergeCell ref="Q30:R30"/>
    <mergeCell ref="O17:P17"/>
    <mergeCell ref="Q17:R17"/>
    <mergeCell ref="D19:F19"/>
    <mergeCell ref="G19:H19"/>
    <mergeCell ref="I19:K19"/>
    <mergeCell ref="L19:M19"/>
    <mergeCell ref="O19:P19"/>
    <mergeCell ref="Q19:R19"/>
    <mergeCell ref="O18:P18"/>
    <mergeCell ref="C17:C18"/>
    <mergeCell ref="D17:F17"/>
    <mergeCell ref="G17:H17"/>
    <mergeCell ref="I17:K17"/>
    <mergeCell ref="D18:F18"/>
    <mergeCell ref="L17:M17"/>
    <mergeCell ref="I18:K18"/>
    <mergeCell ref="L18:N18"/>
    <mergeCell ref="G18:H18"/>
    <mergeCell ref="C15:C16"/>
    <mergeCell ref="D15:F15"/>
    <mergeCell ref="G15:H15"/>
    <mergeCell ref="I15:K15"/>
    <mergeCell ref="I16:K16"/>
    <mergeCell ref="G16:H16"/>
    <mergeCell ref="D16:F16"/>
    <mergeCell ref="C13:C14"/>
    <mergeCell ref="D14:F14"/>
    <mergeCell ref="G14:H14"/>
    <mergeCell ref="I14:K14"/>
    <mergeCell ref="I13:K13"/>
    <mergeCell ref="G13:H13"/>
    <mergeCell ref="D13:F13"/>
    <mergeCell ref="C11:C12"/>
    <mergeCell ref="D12:F12"/>
    <mergeCell ref="I12:K12"/>
    <mergeCell ref="G12:H12"/>
    <mergeCell ref="I11:K11"/>
    <mergeCell ref="G11:H11"/>
    <mergeCell ref="D11:F11"/>
    <mergeCell ref="C9:C10"/>
    <mergeCell ref="G10:H10"/>
    <mergeCell ref="I10:K10"/>
    <mergeCell ref="L10:M10"/>
    <mergeCell ref="I9:K9"/>
    <mergeCell ref="L9:N9"/>
    <mergeCell ref="G9:H9"/>
    <mergeCell ref="D9:F9"/>
    <mergeCell ref="D10:F10"/>
    <mergeCell ref="I20:K20"/>
    <mergeCell ref="I22:K22"/>
    <mergeCell ref="I24:K24"/>
    <mergeCell ref="I21:K21"/>
    <mergeCell ref="I23:K23"/>
    <mergeCell ref="I26:K26"/>
    <mergeCell ref="I25:K25"/>
    <mergeCell ref="Q32:R32"/>
    <mergeCell ref="Q18:R18"/>
    <mergeCell ref="Q20:R20"/>
    <mergeCell ref="Q22:R22"/>
    <mergeCell ref="Q24:R24"/>
    <mergeCell ref="Q21:R21"/>
    <mergeCell ref="Q23:R23"/>
    <mergeCell ref="Q31:R31"/>
    <mergeCell ref="Q26:R26"/>
    <mergeCell ref="Q25:R25"/>
    <mergeCell ref="Q9:R9"/>
    <mergeCell ref="Q11:R11"/>
    <mergeCell ref="Q13:R13"/>
    <mergeCell ref="Q16:R16"/>
    <mergeCell ref="Q10:R10"/>
    <mergeCell ref="Q12:R12"/>
    <mergeCell ref="Q14:R14"/>
    <mergeCell ref="Q15:R15"/>
    <mergeCell ref="O30:P30"/>
    <mergeCell ref="O32:P32"/>
    <mergeCell ref="O20:P20"/>
    <mergeCell ref="O22:P22"/>
    <mergeCell ref="O24:P24"/>
    <mergeCell ref="O21:P21"/>
    <mergeCell ref="O23:P23"/>
    <mergeCell ref="O25:P25"/>
    <mergeCell ref="O9:P9"/>
    <mergeCell ref="O11:P11"/>
    <mergeCell ref="O13:P13"/>
    <mergeCell ref="O16:P16"/>
    <mergeCell ref="O10:P10"/>
    <mergeCell ref="O12:P12"/>
    <mergeCell ref="O14:P14"/>
    <mergeCell ref="O15:P15"/>
    <mergeCell ref="L20:N20"/>
    <mergeCell ref="L22:N22"/>
    <mergeCell ref="L24:N24"/>
    <mergeCell ref="L21:M21"/>
    <mergeCell ref="L23:M23"/>
    <mergeCell ref="L31:M31"/>
    <mergeCell ref="L30:N30"/>
    <mergeCell ref="L11:N11"/>
    <mergeCell ref="L13:N13"/>
    <mergeCell ref="L16:N16"/>
    <mergeCell ref="L12:M12"/>
    <mergeCell ref="L14:M14"/>
    <mergeCell ref="L15:M15"/>
    <mergeCell ref="G20:H20"/>
    <mergeCell ref="G22:H22"/>
    <mergeCell ref="G24:H24"/>
    <mergeCell ref="G21:H21"/>
    <mergeCell ref="G23:H23"/>
    <mergeCell ref="G25:H25"/>
    <mergeCell ref="G29:H29"/>
    <mergeCell ref="D32:F32"/>
    <mergeCell ref="D20:F20"/>
    <mergeCell ref="D22:F22"/>
    <mergeCell ref="D24:F24"/>
    <mergeCell ref="D21:F21"/>
    <mergeCell ref="D23:F23"/>
    <mergeCell ref="D25:F25"/>
    <mergeCell ref="D27:F27"/>
    <mergeCell ref="D29:F29"/>
    <mergeCell ref="Q6:R7"/>
    <mergeCell ref="C6:C7"/>
    <mergeCell ref="C8:R8"/>
    <mergeCell ref="I6:K7"/>
    <mergeCell ref="D6:F7"/>
    <mergeCell ref="G6:H7"/>
    <mergeCell ref="L6:N7"/>
    <mergeCell ref="O6:P7"/>
    <mergeCell ref="L47:M47"/>
    <mergeCell ref="D47:F47"/>
    <mergeCell ref="G44:H44"/>
    <mergeCell ref="G45:H45"/>
    <mergeCell ref="G46:H46"/>
    <mergeCell ref="G47:H47"/>
    <mergeCell ref="D45:F45"/>
    <mergeCell ref="D46:F46"/>
    <mergeCell ref="I51:K51"/>
    <mergeCell ref="L51:M51"/>
    <mergeCell ref="O51:P51"/>
    <mergeCell ref="Q51:R51"/>
    <mergeCell ref="O47:P47"/>
    <mergeCell ref="I45:K45"/>
    <mergeCell ref="L45:M45"/>
    <mergeCell ref="I46:K46"/>
    <mergeCell ref="L46:M46"/>
    <mergeCell ref="I47:K47"/>
    <mergeCell ref="Q47:R47"/>
    <mergeCell ref="D52:F52"/>
    <mergeCell ref="G52:H52"/>
    <mergeCell ref="I52:K52"/>
    <mergeCell ref="L52:M52"/>
    <mergeCell ref="O52:P52"/>
    <mergeCell ref="Q52:R52"/>
    <mergeCell ref="C50:R50"/>
    <mergeCell ref="D51:F51"/>
    <mergeCell ref="G51:H51"/>
    <mergeCell ref="O54:P54"/>
    <mergeCell ref="Q54:R54"/>
    <mergeCell ref="D53:F53"/>
    <mergeCell ref="G53:H53"/>
    <mergeCell ref="I53:K53"/>
    <mergeCell ref="L53:M53"/>
    <mergeCell ref="O53:P53"/>
    <mergeCell ref="Q53:R53"/>
    <mergeCell ref="O55:P55"/>
    <mergeCell ref="Q55:R55"/>
    <mergeCell ref="D54:F54"/>
    <mergeCell ref="G54:H54"/>
    <mergeCell ref="D55:F55"/>
    <mergeCell ref="G55:H55"/>
    <mergeCell ref="I55:K55"/>
    <mergeCell ref="L55:M55"/>
    <mergeCell ref="I54:K54"/>
    <mergeCell ref="L54:M54"/>
    <mergeCell ref="D57:F57"/>
    <mergeCell ref="G57:H57"/>
    <mergeCell ref="I57:K57"/>
    <mergeCell ref="L57:M57"/>
    <mergeCell ref="D56:F56"/>
    <mergeCell ref="G56:H56"/>
    <mergeCell ref="I56:K56"/>
    <mergeCell ref="L56:M56"/>
    <mergeCell ref="O56:P56"/>
    <mergeCell ref="Q56:R56"/>
    <mergeCell ref="O57:P57"/>
    <mergeCell ref="Q57:R57"/>
    <mergeCell ref="O58:P58"/>
    <mergeCell ref="Q58:R58"/>
    <mergeCell ref="D58:F58"/>
    <mergeCell ref="G58:H58"/>
    <mergeCell ref="D59:F59"/>
    <mergeCell ref="G59:H59"/>
    <mergeCell ref="I59:K59"/>
    <mergeCell ref="L59:M59"/>
    <mergeCell ref="I58:K58"/>
    <mergeCell ref="L58:M58"/>
    <mergeCell ref="D62:F62"/>
    <mergeCell ref="G62:H62"/>
    <mergeCell ref="I62:K62"/>
    <mergeCell ref="L62:M62"/>
    <mergeCell ref="O59:P59"/>
    <mergeCell ref="Q59:R59"/>
    <mergeCell ref="I61:K61"/>
    <mergeCell ref="D60:F60"/>
    <mergeCell ref="G60:H60"/>
    <mergeCell ref="Q60:R60"/>
    <mergeCell ref="O62:P62"/>
    <mergeCell ref="Q62:R62"/>
    <mergeCell ref="I60:K60"/>
    <mergeCell ref="L60:M60"/>
    <mergeCell ref="O63:P63"/>
    <mergeCell ref="Q63:R63"/>
    <mergeCell ref="O60:P60"/>
    <mergeCell ref="O64:P64"/>
    <mergeCell ref="Q64:R64"/>
    <mergeCell ref="D63:F63"/>
    <mergeCell ref="G63:H63"/>
    <mergeCell ref="D64:F64"/>
    <mergeCell ref="G64:H64"/>
    <mergeCell ref="I64:K64"/>
    <mergeCell ref="L64:M64"/>
    <mergeCell ref="I63:K63"/>
    <mergeCell ref="L63:M63"/>
    <mergeCell ref="Q68:R68"/>
    <mergeCell ref="C68:C69"/>
    <mergeCell ref="G69:H69"/>
    <mergeCell ref="L69:M69"/>
    <mergeCell ref="C60:C61"/>
    <mergeCell ref="O61:P61"/>
    <mergeCell ref="Q61:R61"/>
    <mergeCell ref="G61:H61"/>
    <mergeCell ref="D61:F61"/>
    <mergeCell ref="L61:M61"/>
    <mergeCell ref="D70:F70"/>
    <mergeCell ref="G70:H70"/>
    <mergeCell ref="I70:K70"/>
    <mergeCell ref="L70:M70"/>
    <mergeCell ref="C67:R67"/>
    <mergeCell ref="D68:F68"/>
    <mergeCell ref="G68:H68"/>
    <mergeCell ref="I68:K68"/>
    <mergeCell ref="L68:M68"/>
    <mergeCell ref="O68:P68"/>
    <mergeCell ref="D72:F72"/>
    <mergeCell ref="G72:H72"/>
    <mergeCell ref="I72:K72"/>
    <mergeCell ref="L72:M72"/>
    <mergeCell ref="O72:P72"/>
    <mergeCell ref="Q72:R72"/>
    <mergeCell ref="D76:F76"/>
    <mergeCell ref="G76:H76"/>
    <mergeCell ref="I76:K76"/>
    <mergeCell ref="L76:M76"/>
    <mergeCell ref="O74:P74"/>
    <mergeCell ref="Q74:R74"/>
    <mergeCell ref="D74:F74"/>
    <mergeCell ref="G74:H74"/>
    <mergeCell ref="L75:M75"/>
    <mergeCell ref="D80:F80"/>
    <mergeCell ref="G80:H80"/>
    <mergeCell ref="I80:K80"/>
    <mergeCell ref="L80:M80"/>
    <mergeCell ref="I74:K74"/>
    <mergeCell ref="L74:M74"/>
    <mergeCell ref="D78:F78"/>
    <mergeCell ref="G78:H78"/>
    <mergeCell ref="I78:K78"/>
    <mergeCell ref="L78:M78"/>
    <mergeCell ref="D82:F82"/>
    <mergeCell ref="G82:H82"/>
    <mergeCell ref="D84:F84"/>
    <mergeCell ref="G84:H84"/>
    <mergeCell ref="I84:K84"/>
    <mergeCell ref="L84:M84"/>
    <mergeCell ref="I82:K82"/>
    <mergeCell ref="Q86:R86"/>
    <mergeCell ref="D86:F86"/>
    <mergeCell ref="G86:H86"/>
    <mergeCell ref="I86:K86"/>
    <mergeCell ref="D83:F83"/>
    <mergeCell ref="D85:F85"/>
    <mergeCell ref="O83:P83"/>
    <mergeCell ref="O85:P85"/>
    <mergeCell ref="L88:M88"/>
    <mergeCell ref="L86:M86"/>
    <mergeCell ref="O86:P86"/>
    <mergeCell ref="O88:P88"/>
    <mergeCell ref="O87:P87"/>
    <mergeCell ref="L82:M82"/>
    <mergeCell ref="Q88:R88"/>
    <mergeCell ref="D90:F90"/>
    <mergeCell ref="G90:H90"/>
    <mergeCell ref="I90:K90"/>
    <mergeCell ref="L90:M90"/>
    <mergeCell ref="O90:P90"/>
    <mergeCell ref="Q90:R90"/>
    <mergeCell ref="D88:F88"/>
    <mergeCell ref="G88:H88"/>
    <mergeCell ref="I88:K88"/>
    <mergeCell ref="O162:P162"/>
    <mergeCell ref="Q162:R162"/>
    <mergeCell ref="D163:F163"/>
    <mergeCell ref="G163:H163"/>
    <mergeCell ref="O94:P94"/>
    <mergeCell ref="Q94:R94"/>
    <mergeCell ref="D94:F94"/>
    <mergeCell ref="G94:H94"/>
    <mergeCell ref="I94:K94"/>
    <mergeCell ref="L94:M94"/>
    <mergeCell ref="I163:K163"/>
    <mergeCell ref="L163:M163"/>
    <mergeCell ref="O163:P163"/>
    <mergeCell ref="Q163:R163"/>
    <mergeCell ref="C161:R161"/>
    <mergeCell ref="C162:C163"/>
    <mergeCell ref="D162:F162"/>
    <mergeCell ref="G162:H162"/>
    <mergeCell ref="I162:K162"/>
    <mergeCell ref="L162:M162"/>
    <mergeCell ref="Q164:R164"/>
    <mergeCell ref="D165:F165"/>
    <mergeCell ref="G165:H165"/>
    <mergeCell ref="I165:K165"/>
    <mergeCell ref="L165:M165"/>
    <mergeCell ref="O165:P165"/>
    <mergeCell ref="Q165:R165"/>
    <mergeCell ref="D164:F164"/>
    <mergeCell ref="G164:H164"/>
    <mergeCell ref="I164:K164"/>
    <mergeCell ref="C166:C167"/>
    <mergeCell ref="D166:F166"/>
    <mergeCell ref="G166:H166"/>
    <mergeCell ref="I166:K166"/>
    <mergeCell ref="L164:M164"/>
    <mergeCell ref="O164:P164"/>
    <mergeCell ref="C164:C165"/>
    <mergeCell ref="L166:M166"/>
    <mergeCell ref="O166:P166"/>
    <mergeCell ref="Q166:R166"/>
    <mergeCell ref="D167:F167"/>
    <mergeCell ref="G167:H167"/>
    <mergeCell ref="I167:K167"/>
    <mergeCell ref="L167:M167"/>
    <mergeCell ref="O167:P167"/>
    <mergeCell ref="Q167:R167"/>
    <mergeCell ref="Q168:R168"/>
    <mergeCell ref="D169:F169"/>
    <mergeCell ref="G169:H169"/>
    <mergeCell ref="I169:K169"/>
    <mergeCell ref="L169:M169"/>
    <mergeCell ref="O169:P169"/>
    <mergeCell ref="Q169:R169"/>
    <mergeCell ref="D168:F168"/>
    <mergeCell ref="G168:H168"/>
    <mergeCell ref="I168:K168"/>
    <mergeCell ref="C170:C171"/>
    <mergeCell ref="D170:F170"/>
    <mergeCell ref="G170:H170"/>
    <mergeCell ref="I170:K170"/>
    <mergeCell ref="L168:M168"/>
    <mergeCell ref="O168:P168"/>
    <mergeCell ref="C168:C169"/>
    <mergeCell ref="L170:M170"/>
    <mergeCell ref="O170:P170"/>
    <mergeCell ref="Q170:R170"/>
    <mergeCell ref="D171:F171"/>
    <mergeCell ref="G171:H171"/>
    <mergeCell ref="I171:K171"/>
    <mergeCell ref="L171:M171"/>
    <mergeCell ref="O171:P171"/>
    <mergeCell ref="Q171:R171"/>
    <mergeCell ref="Q172:R172"/>
    <mergeCell ref="D173:F173"/>
    <mergeCell ref="G173:H173"/>
    <mergeCell ref="I173:K173"/>
    <mergeCell ref="L173:M173"/>
    <mergeCell ref="O173:P173"/>
    <mergeCell ref="Q173:R173"/>
    <mergeCell ref="D172:F172"/>
    <mergeCell ref="G172:H172"/>
    <mergeCell ref="I172:K172"/>
    <mergeCell ref="C174:C175"/>
    <mergeCell ref="D174:F174"/>
    <mergeCell ref="G174:H174"/>
    <mergeCell ref="I174:K174"/>
    <mergeCell ref="L172:M172"/>
    <mergeCell ref="O172:P172"/>
    <mergeCell ref="C172:C173"/>
    <mergeCell ref="L174:M174"/>
    <mergeCell ref="O174:P174"/>
    <mergeCell ref="Q174:R174"/>
    <mergeCell ref="D175:F175"/>
    <mergeCell ref="G175:H175"/>
    <mergeCell ref="I175:K175"/>
    <mergeCell ref="L175:M175"/>
    <mergeCell ref="O175:P175"/>
    <mergeCell ref="Q175:R175"/>
    <mergeCell ref="Q176:R176"/>
    <mergeCell ref="D177:F177"/>
    <mergeCell ref="G177:H177"/>
    <mergeCell ref="I177:K177"/>
    <mergeCell ref="L177:M177"/>
    <mergeCell ref="O177:P177"/>
    <mergeCell ref="Q177:R177"/>
    <mergeCell ref="D176:F176"/>
    <mergeCell ref="G176:H176"/>
    <mergeCell ref="I176:K176"/>
    <mergeCell ref="C178:C179"/>
    <mergeCell ref="D178:F178"/>
    <mergeCell ref="G178:H178"/>
    <mergeCell ref="I178:K178"/>
    <mergeCell ref="L176:M176"/>
    <mergeCell ref="O176:P176"/>
    <mergeCell ref="C176:C177"/>
    <mergeCell ref="L178:M178"/>
    <mergeCell ref="O178:P178"/>
    <mergeCell ref="Q178:R178"/>
    <mergeCell ref="D179:F179"/>
    <mergeCell ref="G179:H179"/>
    <mergeCell ref="I179:K179"/>
    <mergeCell ref="L179:M179"/>
    <mergeCell ref="O179:P179"/>
    <mergeCell ref="Q179:R179"/>
    <mergeCell ref="Q180:R180"/>
    <mergeCell ref="D181:F181"/>
    <mergeCell ref="G181:H181"/>
    <mergeCell ref="I181:K181"/>
    <mergeCell ref="L181:M181"/>
    <mergeCell ref="O181:P181"/>
    <mergeCell ref="Q181:R181"/>
    <mergeCell ref="D180:F180"/>
    <mergeCell ref="G180:H180"/>
    <mergeCell ref="I180:K180"/>
    <mergeCell ref="C182:C183"/>
    <mergeCell ref="D182:F182"/>
    <mergeCell ref="G182:H182"/>
    <mergeCell ref="I182:K182"/>
    <mergeCell ref="L180:M180"/>
    <mergeCell ref="O180:P180"/>
    <mergeCell ref="C180:C181"/>
    <mergeCell ref="L182:M182"/>
    <mergeCell ref="O182:P182"/>
    <mergeCell ref="Q182:R182"/>
    <mergeCell ref="D183:F183"/>
    <mergeCell ref="G183:H183"/>
    <mergeCell ref="I183:K183"/>
    <mergeCell ref="L183:M183"/>
    <mergeCell ref="O183:P183"/>
    <mergeCell ref="Q183:R183"/>
    <mergeCell ref="Q184:R184"/>
    <mergeCell ref="D185:F185"/>
    <mergeCell ref="G185:H185"/>
    <mergeCell ref="I185:K185"/>
    <mergeCell ref="L185:M185"/>
    <mergeCell ref="O185:P185"/>
    <mergeCell ref="Q185:R185"/>
    <mergeCell ref="D184:F184"/>
    <mergeCell ref="G184:H184"/>
    <mergeCell ref="I184:K184"/>
    <mergeCell ref="C186:C187"/>
    <mergeCell ref="D186:F186"/>
    <mergeCell ref="G186:H186"/>
    <mergeCell ref="I186:K186"/>
    <mergeCell ref="L184:M184"/>
    <mergeCell ref="O184:P184"/>
    <mergeCell ref="C184:C185"/>
    <mergeCell ref="L186:M186"/>
    <mergeCell ref="O186:P186"/>
    <mergeCell ref="Q186:R186"/>
    <mergeCell ref="D187:F187"/>
    <mergeCell ref="G187:H187"/>
    <mergeCell ref="I187:K187"/>
    <mergeCell ref="L187:M187"/>
    <mergeCell ref="O187:P187"/>
    <mergeCell ref="Q187:R187"/>
    <mergeCell ref="D223:F223"/>
    <mergeCell ref="G223:H223"/>
    <mergeCell ref="O188:P188"/>
    <mergeCell ref="Q188:R188"/>
    <mergeCell ref="D188:F188"/>
    <mergeCell ref="G188:H188"/>
    <mergeCell ref="I188:K188"/>
    <mergeCell ref="L188:M188"/>
    <mergeCell ref="C192:R192"/>
    <mergeCell ref="C193:C194"/>
    <mergeCell ref="I224:K224"/>
    <mergeCell ref="I223:K223"/>
    <mergeCell ref="L223:M223"/>
    <mergeCell ref="L224:M224"/>
    <mergeCell ref="O223:P223"/>
    <mergeCell ref="Q223:R223"/>
    <mergeCell ref="O224:P224"/>
    <mergeCell ref="Q224:R224"/>
    <mergeCell ref="D225:F225"/>
    <mergeCell ref="G225:H225"/>
    <mergeCell ref="I225:K225"/>
    <mergeCell ref="L225:M225"/>
    <mergeCell ref="O225:P225"/>
    <mergeCell ref="Q225:R225"/>
    <mergeCell ref="D224:F224"/>
    <mergeCell ref="G224:H224"/>
    <mergeCell ref="I227:K227"/>
    <mergeCell ref="L227:M227"/>
    <mergeCell ref="O227:P227"/>
    <mergeCell ref="Q227:R227"/>
    <mergeCell ref="D226:F226"/>
    <mergeCell ref="G226:H226"/>
    <mergeCell ref="I226:K226"/>
    <mergeCell ref="O226:P226"/>
    <mergeCell ref="D228:F228"/>
    <mergeCell ref="G228:H228"/>
    <mergeCell ref="I228:K228"/>
    <mergeCell ref="L228:M228"/>
    <mergeCell ref="O228:P228"/>
    <mergeCell ref="D229:F229"/>
    <mergeCell ref="G229:H229"/>
    <mergeCell ref="I229:K229"/>
    <mergeCell ref="O231:P231"/>
    <mergeCell ref="Q231:R231"/>
    <mergeCell ref="D230:F230"/>
    <mergeCell ref="G230:H230"/>
    <mergeCell ref="O229:P229"/>
    <mergeCell ref="Q229:R229"/>
    <mergeCell ref="Q233:R233"/>
    <mergeCell ref="D232:F232"/>
    <mergeCell ref="G232:H232"/>
    <mergeCell ref="I232:K232"/>
    <mergeCell ref="I230:K230"/>
    <mergeCell ref="L230:M230"/>
    <mergeCell ref="O230:P230"/>
    <mergeCell ref="L232:M232"/>
    <mergeCell ref="O232:P232"/>
    <mergeCell ref="Q230:R230"/>
    <mergeCell ref="Q235:R235"/>
    <mergeCell ref="D234:F234"/>
    <mergeCell ref="G234:H234"/>
    <mergeCell ref="I234:K234"/>
    <mergeCell ref="Q232:R232"/>
    <mergeCell ref="D233:F233"/>
    <mergeCell ref="G233:H233"/>
    <mergeCell ref="I233:K233"/>
    <mergeCell ref="L233:M233"/>
    <mergeCell ref="O233:P233"/>
    <mergeCell ref="L234:M234"/>
    <mergeCell ref="O234:P234"/>
    <mergeCell ref="L236:M236"/>
    <mergeCell ref="O236:P236"/>
    <mergeCell ref="Q234:R234"/>
    <mergeCell ref="D235:F235"/>
    <mergeCell ref="G235:H235"/>
    <mergeCell ref="I235:K235"/>
    <mergeCell ref="L235:M235"/>
    <mergeCell ref="O235:P235"/>
    <mergeCell ref="Q236:R236"/>
    <mergeCell ref="D237:F237"/>
    <mergeCell ref="G237:H237"/>
    <mergeCell ref="I237:K237"/>
    <mergeCell ref="L237:M237"/>
    <mergeCell ref="O237:P237"/>
    <mergeCell ref="Q237:R237"/>
    <mergeCell ref="D236:F236"/>
    <mergeCell ref="G236:H236"/>
    <mergeCell ref="I236:K236"/>
    <mergeCell ref="O238:P238"/>
    <mergeCell ref="Q238:R238"/>
    <mergeCell ref="D239:F239"/>
    <mergeCell ref="G239:H239"/>
    <mergeCell ref="I239:K239"/>
    <mergeCell ref="L239:M239"/>
    <mergeCell ref="O239:P239"/>
    <mergeCell ref="Q239:R239"/>
    <mergeCell ref="D238:F238"/>
    <mergeCell ref="G238:H238"/>
    <mergeCell ref="O241:P241"/>
    <mergeCell ref="Q241:R241"/>
    <mergeCell ref="L238:M238"/>
    <mergeCell ref="I238:K238"/>
    <mergeCell ref="C237:C238"/>
    <mergeCell ref="L240:M240"/>
    <mergeCell ref="D240:F240"/>
    <mergeCell ref="G240:H240"/>
    <mergeCell ref="I240:K240"/>
    <mergeCell ref="C239:C240"/>
    <mergeCell ref="O243:P243"/>
    <mergeCell ref="Q243:R243"/>
    <mergeCell ref="D242:F242"/>
    <mergeCell ref="G242:H242"/>
    <mergeCell ref="O240:P240"/>
    <mergeCell ref="Q240:R240"/>
    <mergeCell ref="D241:F241"/>
    <mergeCell ref="G241:H241"/>
    <mergeCell ref="I241:K241"/>
    <mergeCell ref="L241:M241"/>
    <mergeCell ref="O245:P245"/>
    <mergeCell ref="Q245:R245"/>
    <mergeCell ref="D244:F244"/>
    <mergeCell ref="G244:H244"/>
    <mergeCell ref="C241:C242"/>
    <mergeCell ref="L244:M244"/>
    <mergeCell ref="O242:P242"/>
    <mergeCell ref="Q242:R242"/>
    <mergeCell ref="D243:F243"/>
    <mergeCell ref="G243:H243"/>
    <mergeCell ref="C247:C248"/>
    <mergeCell ref="D248:F248"/>
    <mergeCell ref="G248:H248"/>
    <mergeCell ref="I248:K248"/>
    <mergeCell ref="O244:P244"/>
    <mergeCell ref="Q244:R244"/>
    <mergeCell ref="D245:F245"/>
    <mergeCell ref="G245:H245"/>
    <mergeCell ref="I245:K245"/>
    <mergeCell ref="L245:M245"/>
    <mergeCell ref="O246:P246"/>
    <mergeCell ref="Q246:R246"/>
    <mergeCell ref="D247:F247"/>
    <mergeCell ref="G247:H247"/>
    <mergeCell ref="I247:K247"/>
    <mergeCell ref="L247:M247"/>
    <mergeCell ref="O247:P247"/>
    <mergeCell ref="Q247:R247"/>
    <mergeCell ref="D246:F246"/>
    <mergeCell ref="G246:H246"/>
    <mergeCell ref="C233:C234"/>
    <mergeCell ref="L246:M246"/>
    <mergeCell ref="I246:K246"/>
    <mergeCell ref="C245:C246"/>
    <mergeCell ref="I244:K244"/>
    <mergeCell ref="C243:C244"/>
    <mergeCell ref="L242:M242"/>
    <mergeCell ref="I242:K242"/>
    <mergeCell ref="I243:K243"/>
    <mergeCell ref="L243:M243"/>
    <mergeCell ref="Q226:R226"/>
    <mergeCell ref="D227:F227"/>
    <mergeCell ref="G227:H227"/>
    <mergeCell ref="C229:C230"/>
    <mergeCell ref="C231:C232"/>
    <mergeCell ref="L229:M229"/>
    <mergeCell ref="D231:F231"/>
    <mergeCell ref="G231:H231"/>
    <mergeCell ref="I231:K231"/>
    <mergeCell ref="L231:M231"/>
    <mergeCell ref="L249:M249"/>
    <mergeCell ref="L248:M248"/>
    <mergeCell ref="O248:P248"/>
    <mergeCell ref="Q248:R248"/>
    <mergeCell ref="C222:R222"/>
    <mergeCell ref="C223:C224"/>
    <mergeCell ref="C225:C226"/>
    <mergeCell ref="C227:C228"/>
    <mergeCell ref="Q228:R228"/>
    <mergeCell ref="L226:M226"/>
    <mergeCell ref="O252:P252"/>
    <mergeCell ref="Q252:R252"/>
    <mergeCell ref="D253:F253"/>
    <mergeCell ref="G253:H253"/>
    <mergeCell ref="C235:C236"/>
    <mergeCell ref="O249:P249"/>
    <mergeCell ref="Q249:R249"/>
    <mergeCell ref="D249:F249"/>
    <mergeCell ref="G249:H249"/>
    <mergeCell ref="I249:K249"/>
    <mergeCell ref="I253:K253"/>
    <mergeCell ref="L253:M253"/>
    <mergeCell ref="O253:P253"/>
    <mergeCell ref="Q253:R253"/>
    <mergeCell ref="C251:R251"/>
    <mergeCell ref="C252:C253"/>
    <mergeCell ref="D252:F252"/>
    <mergeCell ref="G252:H252"/>
    <mergeCell ref="I252:K252"/>
    <mergeCell ref="L252:M252"/>
    <mergeCell ref="Q254:R254"/>
    <mergeCell ref="D255:F255"/>
    <mergeCell ref="G255:H255"/>
    <mergeCell ref="I255:K255"/>
    <mergeCell ref="L255:M255"/>
    <mergeCell ref="O255:P255"/>
    <mergeCell ref="Q255:R255"/>
    <mergeCell ref="D254:F254"/>
    <mergeCell ref="G254:H254"/>
    <mergeCell ref="I254:K254"/>
    <mergeCell ref="C256:C257"/>
    <mergeCell ref="D256:F256"/>
    <mergeCell ref="G256:H256"/>
    <mergeCell ref="I256:K256"/>
    <mergeCell ref="L254:M254"/>
    <mergeCell ref="O254:P254"/>
    <mergeCell ref="C254:C255"/>
    <mergeCell ref="L256:M256"/>
    <mergeCell ref="O256:P256"/>
    <mergeCell ref="Q256:R256"/>
    <mergeCell ref="D257:F257"/>
    <mergeCell ref="G257:H257"/>
    <mergeCell ref="I257:K257"/>
    <mergeCell ref="L257:M257"/>
    <mergeCell ref="O257:P257"/>
    <mergeCell ref="Q257:R257"/>
    <mergeCell ref="Q258:R258"/>
    <mergeCell ref="D259:F259"/>
    <mergeCell ref="G259:H259"/>
    <mergeCell ref="I259:K259"/>
    <mergeCell ref="L259:M259"/>
    <mergeCell ref="O259:P259"/>
    <mergeCell ref="Q259:R259"/>
    <mergeCell ref="D258:F258"/>
    <mergeCell ref="G258:H258"/>
    <mergeCell ref="I258:K258"/>
    <mergeCell ref="C260:C261"/>
    <mergeCell ref="D260:F260"/>
    <mergeCell ref="G260:H260"/>
    <mergeCell ref="I260:K260"/>
    <mergeCell ref="L258:M258"/>
    <mergeCell ref="O258:P258"/>
    <mergeCell ref="C258:C259"/>
    <mergeCell ref="L260:M260"/>
    <mergeCell ref="O260:P260"/>
    <mergeCell ref="Q260:R260"/>
    <mergeCell ref="D261:F261"/>
    <mergeCell ref="G261:H261"/>
    <mergeCell ref="I261:K261"/>
    <mergeCell ref="L261:M261"/>
    <mergeCell ref="O261:P261"/>
    <mergeCell ref="Q261:R261"/>
    <mergeCell ref="Q262:R262"/>
    <mergeCell ref="D263:F263"/>
    <mergeCell ref="G263:H263"/>
    <mergeCell ref="I263:K263"/>
    <mergeCell ref="L263:M263"/>
    <mergeCell ref="O263:P263"/>
    <mergeCell ref="Q263:R263"/>
    <mergeCell ref="D262:F262"/>
    <mergeCell ref="G262:H262"/>
    <mergeCell ref="I262:K262"/>
    <mergeCell ref="C264:C265"/>
    <mergeCell ref="D264:F264"/>
    <mergeCell ref="G264:H264"/>
    <mergeCell ref="I264:K264"/>
    <mergeCell ref="L262:M262"/>
    <mergeCell ref="O262:P262"/>
    <mergeCell ref="C262:C263"/>
    <mergeCell ref="L264:M264"/>
    <mergeCell ref="O264:P264"/>
    <mergeCell ref="Q264:R264"/>
    <mergeCell ref="D265:F265"/>
    <mergeCell ref="G265:H265"/>
    <mergeCell ref="I265:K265"/>
    <mergeCell ref="L265:M265"/>
    <mergeCell ref="O265:P265"/>
    <mergeCell ref="Q265:R265"/>
    <mergeCell ref="Q266:R266"/>
    <mergeCell ref="D267:F267"/>
    <mergeCell ref="G267:H267"/>
    <mergeCell ref="I267:K267"/>
    <mergeCell ref="L267:M267"/>
    <mergeCell ref="O267:P267"/>
    <mergeCell ref="Q267:R267"/>
    <mergeCell ref="D266:F266"/>
    <mergeCell ref="G266:H266"/>
    <mergeCell ref="I266:K266"/>
    <mergeCell ref="C268:C269"/>
    <mergeCell ref="D268:F268"/>
    <mergeCell ref="G268:H268"/>
    <mergeCell ref="I268:K268"/>
    <mergeCell ref="L266:M266"/>
    <mergeCell ref="O266:P266"/>
    <mergeCell ref="C266:C267"/>
    <mergeCell ref="L268:M268"/>
    <mergeCell ref="O268:P268"/>
    <mergeCell ref="Q268:R268"/>
    <mergeCell ref="D269:F269"/>
    <mergeCell ref="G269:H269"/>
    <mergeCell ref="I269:K269"/>
    <mergeCell ref="L269:M269"/>
    <mergeCell ref="O269:P269"/>
    <mergeCell ref="Q269:R269"/>
    <mergeCell ref="Q270:R270"/>
    <mergeCell ref="D271:F271"/>
    <mergeCell ref="G271:H271"/>
    <mergeCell ref="I271:K271"/>
    <mergeCell ref="L271:M271"/>
    <mergeCell ref="O271:P271"/>
    <mergeCell ref="Q271:R271"/>
    <mergeCell ref="D270:F270"/>
    <mergeCell ref="G270:H270"/>
    <mergeCell ref="I270:K270"/>
    <mergeCell ref="C272:C273"/>
    <mergeCell ref="D272:F272"/>
    <mergeCell ref="G272:H272"/>
    <mergeCell ref="I272:K272"/>
    <mergeCell ref="L270:M270"/>
    <mergeCell ref="O270:P270"/>
    <mergeCell ref="C270:C271"/>
    <mergeCell ref="L272:M272"/>
    <mergeCell ref="O272:P272"/>
    <mergeCell ref="Q272:R272"/>
    <mergeCell ref="D273:F273"/>
    <mergeCell ref="G273:H273"/>
    <mergeCell ref="I273:K273"/>
    <mergeCell ref="L273:M273"/>
    <mergeCell ref="O273:P273"/>
    <mergeCell ref="Q273:R273"/>
    <mergeCell ref="Q274:R274"/>
    <mergeCell ref="D275:F275"/>
    <mergeCell ref="G275:H275"/>
    <mergeCell ref="I275:K275"/>
    <mergeCell ref="L275:M275"/>
    <mergeCell ref="O275:P275"/>
    <mergeCell ref="Q275:R275"/>
    <mergeCell ref="D274:F274"/>
    <mergeCell ref="G274:H274"/>
    <mergeCell ref="I274:K274"/>
    <mergeCell ref="C276:C277"/>
    <mergeCell ref="D276:F276"/>
    <mergeCell ref="G276:H276"/>
    <mergeCell ref="I276:K276"/>
    <mergeCell ref="L274:M274"/>
    <mergeCell ref="O274:P274"/>
    <mergeCell ref="C274:C275"/>
    <mergeCell ref="L276:M276"/>
    <mergeCell ref="O276:P276"/>
    <mergeCell ref="Q276:R276"/>
    <mergeCell ref="D277:F277"/>
    <mergeCell ref="G277:H277"/>
    <mergeCell ref="I277:K277"/>
    <mergeCell ref="L277:M277"/>
    <mergeCell ref="O277:P277"/>
    <mergeCell ref="Q277:R277"/>
    <mergeCell ref="O278:P278"/>
    <mergeCell ref="Q278:R278"/>
    <mergeCell ref="D278:F278"/>
    <mergeCell ref="G278:H278"/>
    <mergeCell ref="I278:K278"/>
    <mergeCell ref="L278:M278"/>
    <mergeCell ref="I282:K282"/>
    <mergeCell ref="L282:M282"/>
    <mergeCell ref="O282:P282"/>
    <mergeCell ref="Q282:R282"/>
    <mergeCell ref="D283:F283"/>
    <mergeCell ref="G283:H283"/>
    <mergeCell ref="Q285:R285"/>
    <mergeCell ref="I283:K283"/>
    <mergeCell ref="L283:M283"/>
    <mergeCell ref="O283:P283"/>
    <mergeCell ref="Q283:R283"/>
    <mergeCell ref="D284:F284"/>
    <mergeCell ref="G284:H284"/>
    <mergeCell ref="I284:K284"/>
    <mergeCell ref="L284:M284"/>
    <mergeCell ref="O284:P284"/>
    <mergeCell ref="G286:H286"/>
    <mergeCell ref="I286:K286"/>
    <mergeCell ref="L286:M286"/>
    <mergeCell ref="O286:P286"/>
    <mergeCell ref="Q284:R284"/>
    <mergeCell ref="D285:F285"/>
    <mergeCell ref="G285:H285"/>
    <mergeCell ref="I285:K285"/>
    <mergeCell ref="L285:M285"/>
    <mergeCell ref="O285:P285"/>
    <mergeCell ref="L288:M288"/>
    <mergeCell ref="O288:P288"/>
    <mergeCell ref="Q286:R286"/>
    <mergeCell ref="D287:F287"/>
    <mergeCell ref="G287:H287"/>
    <mergeCell ref="I287:K287"/>
    <mergeCell ref="L287:M287"/>
    <mergeCell ref="O287:P287"/>
    <mergeCell ref="Q287:R287"/>
    <mergeCell ref="D286:F286"/>
    <mergeCell ref="Q288:R288"/>
    <mergeCell ref="D289:F289"/>
    <mergeCell ref="G289:H289"/>
    <mergeCell ref="I289:K289"/>
    <mergeCell ref="L289:M289"/>
    <mergeCell ref="O289:P289"/>
    <mergeCell ref="Q289:R289"/>
    <mergeCell ref="D288:F288"/>
    <mergeCell ref="G288:H288"/>
    <mergeCell ref="I288:K288"/>
    <mergeCell ref="Q291:R291"/>
    <mergeCell ref="D290:F290"/>
    <mergeCell ref="G290:H290"/>
    <mergeCell ref="I290:K290"/>
    <mergeCell ref="L290:M290"/>
    <mergeCell ref="O290:P290"/>
    <mergeCell ref="G292:H292"/>
    <mergeCell ref="I292:K292"/>
    <mergeCell ref="L292:M292"/>
    <mergeCell ref="O292:P292"/>
    <mergeCell ref="Q290:R290"/>
    <mergeCell ref="D291:F291"/>
    <mergeCell ref="G291:H291"/>
    <mergeCell ref="I291:K291"/>
    <mergeCell ref="L291:M291"/>
    <mergeCell ref="O291:P291"/>
    <mergeCell ref="L294:M294"/>
    <mergeCell ref="O294:P294"/>
    <mergeCell ref="Q292:R292"/>
    <mergeCell ref="D293:F293"/>
    <mergeCell ref="G293:H293"/>
    <mergeCell ref="I293:K293"/>
    <mergeCell ref="L293:M293"/>
    <mergeCell ref="O293:P293"/>
    <mergeCell ref="Q293:R293"/>
    <mergeCell ref="D292:F292"/>
    <mergeCell ref="Q294:R294"/>
    <mergeCell ref="D295:F295"/>
    <mergeCell ref="G295:H295"/>
    <mergeCell ref="I295:K295"/>
    <mergeCell ref="L295:M295"/>
    <mergeCell ref="O295:P295"/>
    <mergeCell ref="Q295:R295"/>
    <mergeCell ref="D294:F294"/>
    <mergeCell ref="G294:H294"/>
    <mergeCell ref="I294:K294"/>
    <mergeCell ref="D296:F296"/>
    <mergeCell ref="G296:H296"/>
    <mergeCell ref="I296:K296"/>
    <mergeCell ref="L296:M296"/>
    <mergeCell ref="O296:P296"/>
    <mergeCell ref="C295:C296"/>
    <mergeCell ref="L298:M298"/>
    <mergeCell ref="O298:P298"/>
    <mergeCell ref="C297:C298"/>
    <mergeCell ref="Q296:R296"/>
    <mergeCell ref="D297:F297"/>
    <mergeCell ref="G297:H297"/>
    <mergeCell ref="I297:K297"/>
    <mergeCell ref="L297:M297"/>
    <mergeCell ref="O297:P297"/>
    <mergeCell ref="Q297:R297"/>
    <mergeCell ref="Q298:R298"/>
    <mergeCell ref="D299:F299"/>
    <mergeCell ref="G299:H299"/>
    <mergeCell ref="I299:K299"/>
    <mergeCell ref="L299:M299"/>
    <mergeCell ref="O299:P299"/>
    <mergeCell ref="Q299:R299"/>
    <mergeCell ref="D298:F298"/>
    <mergeCell ref="G298:H298"/>
    <mergeCell ref="I298:K298"/>
    <mergeCell ref="D300:F300"/>
    <mergeCell ref="G300:H300"/>
    <mergeCell ref="I300:K300"/>
    <mergeCell ref="L300:M300"/>
    <mergeCell ref="O300:P300"/>
    <mergeCell ref="C299:C300"/>
    <mergeCell ref="L302:M302"/>
    <mergeCell ref="O302:P302"/>
    <mergeCell ref="C301:C302"/>
    <mergeCell ref="Q300:R300"/>
    <mergeCell ref="D301:F301"/>
    <mergeCell ref="G301:H301"/>
    <mergeCell ref="I301:K301"/>
    <mergeCell ref="L301:M301"/>
    <mergeCell ref="O301:P301"/>
    <mergeCell ref="Q301:R301"/>
    <mergeCell ref="Q302:R302"/>
    <mergeCell ref="D303:F303"/>
    <mergeCell ref="G303:H303"/>
    <mergeCell ref="I303:K303"/>
    <mergeCell ref="L303:M303"/>
    <mergeCell ref="O303:P303"/>
    <mergeCell ref="Q303:R303"/>
    <mergeCell ref="D302:F302"/>
    <mergeCell ref="G302:H302"/>
    <mergeCell ref="I302:K302"/>
    <mergeCell ref="D304:F304"/>
    <mergeCell ref="G304:H304"/>
    <mergeCell ref="I304:K304"/>
    <mergeCell ref="L304:M304"/>
    <mergeCell ref="O304:P304"/>
    <mergeCell ref="C303:C304"/>
    <mergeCell ref="L306:M306"/>
    <mergeCell ref="O306:P306"/>
    <mergeCell ref="C305:C306"/>
    <mergeCell ref="Q304:R304"/>
    <mergeCell ref="D305:F305"/>
    <mergeCell ref="G305:H305"/>
    <mergeCell ref="I305:K305"/>
    <mergeCell ref="L305:M305"/>
    <mergeCell ref="O305:P305"/>
    <mergeCell ref="Q305:R305"/>
    <mergeCell ref="Q306:R306"/>
    <mergeCell ref="D307:F307"/>
    <mergeCell ref="G307:H307"/>
    <mergeCell ref="I307:K307"/>
    <mergeCell ref="L307:M307"/>
    <mergeCell ref="O307:P307"/>
    <mergeCell ref="Q307:R307"/>
    <mergeCell ref="D306:F306"/>
    <mergeCell ref="G306:H306"/>
    <mergeCell ref="I306:K306"/>
    <mergeCell ref="C280:R280"/>
    <mergeCell ref="C281:C282"/>
    <mergeCell ref="D281:F281"/>
    <mergeCell ref="G281:H281"/>
    <mergeCell ref="I281:K281"/>
    <mergeCell ref="L281:M281"/>
    <mergeCell ref="O281:P281"/>
    <mergeCell ref="Q281:R281"/>
    <mergeCell ref="D282:F282"/>
    <mergeCell ref="G282:H282"/>
    <mergeCell ref="C283:C284"/>
    <mergeCell ref="C285:C286"/>
    <mergeCell ref="C287:C288"/>
    <mergeCell ref="C289:C290"/>
    <mergeCell ref="C291:C292"/>
    <mergeCell ref="C293:C294"/>
    <mergeCell ref="C310:R310"/>
    <mergeCell ref="C311:C312"/>
    <mergeCell ref="D311:F311"/>
    <mergeCell ref="G311:H311"/>
    <mergeCell ref="I311:K311"/>
    <mergeCell ref="L311:M311"/>
    <mergeCell ref="O311:P311"/>
    <mergeCell ref="Q311:R311"/>
    <mergeCell ref="D312:F312"/>
    <mergeCell ref="G312:H312"/>
    <mergeCell ref="I312:K312"/>
    <mergeCell ref="L312:M312"/>
    <mergeCell ref="O312:P312"/>
    <mergeCell ref="Q312:R312"/>
    <mergeCell ref="C313:C314"/>
    <mergeCell ref="D313:F313"/>
    <mergeCell ref="G313:H313"/>
    <mergeCell ref="I313:K313"/>
    <mergeCell ref="L313:M313"/>
    <mergeCell ref="O313:P313"/>
    <mergeCell ref="Q313:R313"/>
    <mergeCell ref="D314:F314"/>
    <mergeCell ref="G314:H314"/>
    <mergeCell ref="I314:K314"/>
    <mergeCell ref="L314:M314"/>
    <mergeCell ref="O314:P314"/>
    <mergeCell ref="Q314:R314"/>
    <mergeCell ref="C315:C316"/>
    <mergeCell ref="D315:F315"/>
    <mergeCell ref="G315:H315"/>
    <mergeCell ref="I315:K315"/>
    <mergeCell ref="L315:M315"/>
    <mergeCell ref="O315:P315"/>
    <mergeCell ref="Q315:R315"/>
    <mergeCell ref="D316:F316"/>
    <mergeCell ref="G316:H316"/>
    <mergeCell ref="I316:K316"/>
    <mergeCell ref="L316:M316"/>
    <mergeCell ref="O316:P316"/>
    <mergeCell ref="Q316:R316"/>
    <mergeCell ref="C317:C318"/>
    <mergeCell ref="D317:F317"/>
    <mergeCell ref="G317:H317"/>
    <mergeCell ref="I317:K317"/>
    <mergeCell ref="L317:M317"/>
    <mergeCell ref="O317:P317"/>
    <mergeCell ref="Q317:R317"/>
    <mergeCell ref="D318:F318"/>
    <mergeCell ref="G318:H318"/>
    <mergeCell ref="I318:K318"/>
    <mergeCell ref="L318:M318"/>
    <mergeCell ref="O318:P318"/>
    <mergeCell ref="Q318:R318"/>
    <mergeCell ref="C319:C320"/>
    <mergeCell ref="D319:F319"/>
    <mergeCell ref="G319:H319"/>
    <mergeCell ref="I319:K319"/>
    <mergeCell ref="L319:M319"/>
    <mergeCell ref="O319:P319"/>
    <mergeCell ref="Q319:R319"/>
    <mergeCell ref="D320:F320"/>
    <mergeCell ref="G320:H320"/>
    <mergeCell ref="I320:K320"/>
    <mergeCell ref="L320:M320"/>
    <mergeCell ref="O320:P320"/>
    <mergeCell ref="Q320:R320"/>
    <mergeCell ref="C321:C322"/>
    <mergeCell ref="D321:F321"/>
    <mergeCell ref="G321:H321"/>
    <mergeCell ref="I321:K321"/>
    <mergeCell ref="L321:M321"/>
    <mergeCell ref="O321:P321"/>
    <mergeCell ref="Q321:R321"/>
    <mergeCell ref="D322:F322"/>
    <mergeCell ref="G322:H322"/>
    <mergeCell ref="I322:K322"/>
    <mergeCell ref="L322:M322"/>
    <mergeCell ref="O322:P322"/>
    <mergeCell ref="Q322:R322"/>
    <mergeCell ref="C323:C324"/>
    <mergeCell ref="D323:F323"/>
    <mergeCell ref="G323:H323"/>
    <mergeCell ref="I323:K323"/>
    <mergeCell ref="L323:M323"/>
    <mergeCell ref="O323:P323"/>
    <mergeCell ref="Q323:R323"/>
    <mergeCell ref="D324:F324"/>
    <mergeCell ref="G324:H324"/>
    <mergeCell ref="I324:K324"/>
    <mergeCell ref="L324:M324"/>
    <mergeCell ref="O324:P324"/>
    <mergeCell ref="Q324:R324"/>
    <mergeCell ref="C325:C326"/>
    <mergeCell ref="D325:F325"/>
    <mergeCell ref="G325:H325"/>
    <mergeCell ref="I325:K325"/>
    <mergeCell ref="L325:M325"/>
    <mergeCell ref="O325:P325"/>
    <mergeCell ref="Q325:R325"/>
    <mergeCell ref="D326:F326"/>
    <mergeCell ref="G326:H326"/>
    <mergeCell ref="I326:K326"/>
    <mergeCell ref="L326:M326"/>
    <mergeCell ref="O326:P326"/>
    <mergeCell ref="Q326:R326"/>
    <mergeCell ref="C327:C328"/>
    <mergeCell ref="D327:F327"/>
    <mergeCell ref="G327:H327"/>
    <mergeCell ref="I327:K327"/>
    <mergeCell ref="L327:M327"/>
    <mergeCell ref="O327:P327"/>
    <mergeCell ref="Q327:R327"/>
    <mergeCell ref="D328:F328"/>
    <mergeCell ref="G328:H328"/>
    <mergeCell ref="I328:K328"/>
    <mergeCell ref="L328:M328"/>
    <mergeCell ref="O328:P328"/>
    <mergeCell ref="Q328:R328"/>
    <mergeCell ref="C329:C330"/>
    <mergeCell ref="D329:F329"/>
    <mergeCell ref="G329:H329"/>
    <mergeCell ref="I329:K329"/>
    <mergeCell ref="L329:M329"/>
    <mergeCell ref="O329:P329"/>
    <mergeCell ref="Q329:R329"/>
    <mergeCell ref="D330:F330"/>
    <mergeCell ref="G330:H330"/>
    <mergeCell ref="I330:K330"/>
    <mergeCell ref="L330:M330"/>
    <mergeCell ref="O330:P330"/>
    <mergeCell ref="Q330:R330"/>
    <mergeCell ref="C331:C332"/>
    <mergeCell ref="D331:F331"/>
    <mergeCell ref="G331:H331"/>
    <mergeCell ref="I331:K331"/>
    <mergeCell ref="L331:M331"/>
    <mergeCell ref="O331:P331"/>
    <mergeCell ref="Q331:R331"/>
    <mergeCell ref="D332:F332"/>
    <mergeCell ref="G332:H332"/>
    <mergeCell ref="I332:K332"/>
    <mergeCell ref="L332:M332"/>
    <mergeCell ref="O332:P332"/>
    <mergeCell ref="Q332:R332"/>
    <mergeCell ref="C333:C334"/>
    <mergeCell ref="D333:F333"/>
    <mergeCell ref="G333:H333"/>
    <mergeCell ref="I333:K333"/>
    <mergeCell ref="L333:M333"/>
    <mergeCell ref="O333:P333"/>
    <mergeCell ref="Q333:R333"/>
    <mergeCell ref="D334:F334"/>
    <mergeCell ref="G334:H334"/>
    <mergeCell ref="I334:K334"/>
    <mergeCell ref="L334:M334"/>
    <mergeCell ref="O334:P334"/>
    <mergeCell ref="Q334:R334"/>
    <mergeCell ref="C335:C336"/>
    <mergeCell ref="D335:F335"/>
    <mergeCell ref="G335:H335"/>
    <mergeCell ref="I335:K335"/>
    <mergeCell ref="L335:M335"/>
    <mergeCell ref="O335:P335"/>
    <mergeCell ref="Q335:R335"/>
    <mergeCell ref="D336:F336"/>
    <mergeCell ref="G336:H336"/>
    <mergeCell ref="I336:K336"/>
    <mergeCell ref="L336:M336"/>
    <mergeCell ref="O336:P336"/>
    <mergeCell ref="Q336:R336"/>
    <mergeCell ref="D337:F337"/>
    <mergeCell ref="G337:H337"/>
    <mergeCell ref="I337:K337"/>
    <mergeCell ref="L337:M337"/>
    <mergeCell ref="O337:P337"/>
    <mergeCell ref="Q337:R337"/>
    <mergeCell ref="C340:R340"/>
    <mergeCell ref="C341:C342"/>
    <mergeCell ref="D341:F341"/>
    <mergeCell ref="G341:H341"/>
    <mergeCell ref="I341:K341"/>
    <mergeCell ref="L341:M341"/>
    <mergeCell ref="O341:P341"/>
    <mergeCell ref="Q341:R341"/>
    <mergeCell ref="D342:F342"/>
    <mergeCell ref="G342:H342"/>
    <mergeCell ref="I342:K342"/>
    <mergeCell ref="L342:M342"/>
    <mergeCell ref="O342:P342"/>
    <mergeCell ref="Q342:R342"/>
    <mergeCell ref="C343:C344"/>
    <mergeCell ref="D343:F343"/>
    <mergeCell ref="G343:H343"/>
    <mergeCell ref="I343:K343"/>
    <mergeCell ref="L343:M343"/>
    <mergeCell ref="O343:P343"/>
    <mergeCell ref="Q343:R343"/>
    <mergeCell ref="D344:F344"/>
    <mergeCell ref="G344:H344"/>
    <mergeCell ref="I344:K344"/>
    <mergeCell ref="L344:M344"/>
    <mergeCell ref="O344:P344"/>
    <mergeCell ref="Q344:R344"/>
    <mergeCell ref="C345:C346"/>
    <mergeCell ref="D345:F345"/>
    <mergeCell ref="G345:H345"/>
    <mergeCell ref="I345:K345"/>
    <mergeCell ref="L345:M345"/>
    <mergeCell ref="O345:P345"/>
    <mergeCell ref="Q345:R345"/>
    <mergeCell ref="D346:F346"/>
    <mergeCell ref="G346:H346"/>
    <mergeCell ref="I346:K346"/>
    <mergeCell ref="L346:M346"/>
    <mergeCell ref="O346:P346"/>
    <mergeCell ref="Q346:R346"/>
    <mergeCell ref="C347:C348"/>
    <mergeCell ref="D347:F347"/>
    <mergeCell ref="G347:H347"/>
    <mergeCell ref="I347:K347"/>
    <mergeCell ref="L347:M347"/>
    <mergeCell ref="O347:P347"/>
    <mergeCell ref="Q347:R347"/>
    <mergeCell ref="D348:F348"/>
    <mergeCell ref="G348:H348"/>
    <mergeCell ref="I348:K348"/>
    <mergeCell ref="L348:M348"/>
    <mergeCell ref="O348:P348"/>
    <mergeCell ref="Q348:R348"/>
    <mergeCell ref="C349:C350"/>
    <mergeCell ref="D349:F349"/>
    <mergeCell ref="G349:H349"/>
    <mergeCell ref="I349:K349"/>
    <mergeCell ref="L349:M349"/>
    <mergeCell ref="O349:P349"/>
    <mergeCell ref="Q349:R349"/>
    <mergeCell ref="D350:F350"/>
    <mergeCell ref="G350:H350"/>
    <mergeCell ref="I350:K350"/>
    <mergeCell ref="L350:M350"/>
    <mergeCell ref="O350:P350"/>
    <mergeCell ref="Q350:R350"/>
    <mergeCell ref="C351:C352"/>
    <mergeCell ref="D351:F351"/>
    <mergeCell ref="G351:H351"/>
    <mergeCell ref="I351:K351"/>
    <mergeCell ref="L351:M351"/>
    <mergeCell ref="O351:P351"/>
    <mergeCell ref="Q351:R351"/>
    <mergeCell ref="D352:F352"/>
    <mergeCell ref="G352:H352"/>
    <mergeCell ref="I352:K352"/>
    <mergeCell ref="L352:M352"/>
    <mergeCell ref="O352:P352"/>
    <mergeCell ref="Q352:R352"/>
    <mergeCell ref="C353:C354"/>
    <mergeCell ref="D353:F353"/>
    <mergeCell ref="G353:H353"/>
    <mergeCell ref="I353:K353"/>
    <mergeCell ref="L353:M353"/>
    <mergeCell ref="O353:P353"/>
    <mergeCell ref="Q353:R353"/>
    <mergeCell ref="D354:F354"/>
    <mergeCell ref="G354:H354"/>
    <mergeCell ref="I354:K354"/>
    <mergeCell ref="L354:M354"/>
    <mergeCell ref="O354:P354"/>
    <mergeCell ref="Q354:R354"/>
    <mergeCell ref="C355:C356"/>
    <mergeCell ref="D355:F355"/>
    <mergeCell ref="G355:H355"/>
    <mergeCell ref="I355:K355"/>
    <mergeCell ref="L355:M355"/>
    <mergeCell ref="O355:P355"/>
    <mergeCell ref="Q355:R355"/>
    <mergeCell ref="D356:F356"/>
    <mergeCell ref="G356:H356"/>
    <mergeCell ref="I356:K356"/>
    <mergeCell ref="L356:M356"/>
    <mergeCell ref="O356:P356"/>
    <mergeCell ref="Q356:R356"/>
    <mergeCell ref="C357:C358"/>
    <mergeCell ref="D357:F357"/>
    <mergeCell ref="G357:H357"/>
    <mergeCell ref="I357:K357"/>
    <mergeCell ref="L357:M357"/>
    <mergeCell ref="O357:P357"/>
    <mergeCell ref="Q357:R357"/>
    <mergeCell ref="D358:F358"/>
    <mergeCell ref="G358:H358"/>
    <mergeCell ref="I358:K358"/>
    <mergeCell ref="L358:M358"/>
    <mergeCell ref="O358:P358"/>
    <mergeCell ref="Q358:R358"/>
    <mergeCell ref="C359:C360"/>
    <mergeCell ref="D359:F359"/>
    <mergeCell ref="G359:H359"/>
    <mergeCell ref="I359:K359"/>
    <mergeCell ref="L359:M359"/>
    <mergeCell ref="O359:P359"/>
    <mergeCell ref="Q359:R359"/>
    <mergeCell ref="D360:F360"/>
    <mergeCell ref="G360:H360"/>
    <mergeCell ref="I360:K360"/>
    <mergeCell ref="L360:M360"/>
    <mergeCell ref="O360:P360"/>
    <mergeCell ref="Q360:R360"/>
    <mergeCell ref="C361:C362"/>
    <mergeCell ref="D361:F361"/>
    <mergeCell ref="G361:H361"/>
    <mergeCell ref="I361:K361"/>
    <mergeCell ref="L361:M361"/>
    <mergeCell ref="O361:P361"/>
    <mergeCell ref="Q361:R361"/>
    <mergeCell ref="D362:F362"/>
    <mergeCell ref="G362:H362"/>
    <mergeCell ref="I362:K362"/>
    <mergeCell ref="L362:M362"/>
    <mergeCell ref="O362:P362"/>
    <mergeCell ref="Q362:R362"/>
    <mergeCell ref="C363:C364"/>
    <mergeCell ref="D363:F363"/>
    <mergeCell ref="G363:H363"/>
    <mergeCell ref="I363:K363"/>
    <mergeCell ref="L363:M363"/>
    <mergeCell ref="O363:P363"/>
    <mergeCell ref="Q363:R363"/>
    <mergeCell ref="D364:F364"/>
    <mergeCell ref="G364:H364"/>
    <mergeCell ref="I364:K364"/>
    <mergeCell ref="L364:M364"/>
    <mergeCell ref="O364:P364"/>
    <mergeCell ref="Q364:R364"/>
    <mergeCell ref="C365:C366"/>
    <mergeCell ref="D365:F365"/>
    <mergeCell ref="G365:H365"/>
    <mergeCell ref="I365:K365"/>
    <mergeCell ref="L365:M365"/>
    <mergeCell ref="O365:P365"/>
    <mergeCell ref="Q365:R365"/>
    <mergeCell ref="D366:F366"/>
    <mergeCell ref="G366:H366"/>
    <mergeCell ref="I366:K366"/>
    <mergeCell ref="L366:M366"/>
    <mergeCell ref="O366:P366"/>
    <mergeCell ref="Q366:R366"/>
    <mergeCell ref="D367:F367"/>
    <mergeCell ref="G367:H367"/>
    <mergeCell ref="I367:K367"/>
    <mergeCell ref="L367:M367"/>
    <mergeCell ref="O367:P367"/>
    <mergeCell ref="Q367:R367"/>
    <mergeCell ref="C370:R370"/>
    <mergeCell ref="C371:C372"/>
    <mergeCell ref="D371:F371"/>
    <mergeCell ref="G371:H371"/>
    <mergeCell ref="I371:K371"/>
    <mergeCell ref="L371:M371"/>
    <mergeCell ref="O371:P371"/>
    <mergeCell ref="Q371:R371"/>
    <mergeCell ref="D372:F372"/>
    <mergeCell ref="G372:H372"/>
    <mergeCell ref="I372:K372"/>
    <mergeCell ref="L372:M372"/>
    <mergeCell ref="O372:P372"/>
    <mergeCell ref="Q372:R372"/>
    <mergeCell ref="C373:C374"/>
    <mergeCell ref="D373:F373"/>
    <mergeCell ref="G373:H373"/>
    <mergeCell ref="I373:K373"/>
    <mergeCell ref="L373:M373"/>
    <mergeCell ref="O373:P373"/>
    <mergeCell ref="Q373:R373"/>
    <mergeCell ref="D374:F374"/>
    <mergeCell ref="G374:H374"/>
    <mergeCell ref="I374:K374"/>
    <mergeCell ref="L374:M374"/>
    <mergeCell ref="O374:P374"/>
    <mergeCell ref="Q374:R374"/>
    <mergeCell ref="C375:C376"/>
    <mergeCell ref="D375:F375"/>
    <mergeCell ref="G375:H375"/>
    <mergeCell ref="I375:K375"/>
    <mergeCell ref="L375:M375"/>
    <mergeCell ref="O375:P375"/>
    <mergeCell ref="Q375:R375"/>
    <mergeCell ref="D376:F376"/>
    <mergeCell ref="G376:H376"/>
    <mergeCell ref="I376:K376"/>
    <mergeCell ref="L376:M376"/>
    <mergeCell ref="O376:P376"/>
    <mergeCell ref="Q376:R376"/>
    <mergeCell ref="C377:C378"/>
    <mergeCell ref="D377:F377"/>
    <mergeCell ref="G377:H377"/>
    <mergeCell ref="I377:K377"/>
    <mergeCell ref="L377:M377"/>
    <mergeCell ref="O377:P377"/>
    <mergeCell ref="Q377:R377"/>
    <mergeCell ref="D378:F378"/>
    <mergeCell ref="G378:H378"/>
    <mergeCell ref="I378:K378"/>
    <mergeCell ref="L378:M378"/>
    <mergeCell ref="O378:P378"/>
    <mergeCell ref="Q378:R378"/>
    <mergeCell ref="C379:C380"/>
    <mergeCell ref="D379:F379"/>
    <mergeCell ref="G379:H379"/>
    <mergeCell ref="I379:K379"/>
    <mergeCell ref="L379:M379"/>
    <mergeCell ref="O379:P379"/>
    <mergeCell ref="Q379:R379"/>
    <mergeCell ref="D380:F380"/>
    <mergeCell ref="G380:H380"/>
    <mergeCell ref="I380:K380"/>
    <mergeCell ref="L380:M380"/>
    <mergeCell ref="O380:P380"/>
    <mergeCell ref="Q380:R380"/>
    <mergeCell ref="C381:C382"/>
    <mergeCell ref="D381:F381"/>
    <mergeCell ref="G381:H381"/>
    <mergeCell ref="I381:K381"/>
    <mergeCell ref="L381:M381"/>
    <mergeCell ref="O381:P381"/>
    <mergeCell ref="Q381:R381"/>
    <mergeCell ref="D382:F382"/>
    <mergeCell ref="G382:H382"/>
    <mergeCell ref="I382:K382"/>
    <mergeCell ref="L382:M382"/>
    <mergeCell ref="O382:P382"/>
    <mergeCell ref="Q382:R382"/>
    <mergeCell ref="C383:C384"/>
    <mergeCell ref="D383:F383"/>
    <mergeCell ref="G383:H383"/>
    <mergeCell ref="I383:K383"/>
    <mergeCell ref="L383:M383"/>
    <mergeCell ref="O383:P383"/>
    <mergeCell ref="Q383:R383"/>
    <mergeCell ref="D384:F384"/>
    <mergeCell ref="G384:H384"/>
    <mergeCell ref="I384:K384"/>
    <mergeCell ref="L384:M384"/>
    <mergeCell ref="O384:P384"/>
    <mergeCell ref="Q384:R384"/>
    <mergeCell ref="C385:C386"/>
    <mergeCell ref="D385:F385"/>
    <mergeCell ref="G385:H385"/>
    <mergeCell ref="I385:K385"/>
    <mergeCell ref="L385:M385"/>
    <mergeCell ref="O385:P385"/>
    <mergeCell ref="Q385:R385"/>
    <mergeCell ref="D386:F386"/>
    <mergeCell ref="G386:H386"/>
    <mergeCell ref="I386:K386"/>
    <mergeCell ref="L386:M386"/>
    <mergeCell ref="O386:P386"/>
    <mergeCell ref="Q386:R386"/>
    <mergeCell ref="C387:C388"/>
    <mergeCell ref="D387:F387"/>
    <mergeCell ref="G387:H387"/>
    <mergeCell ref="I387:K387"/>
    <mergeCell ref="L387:M387"/>
    <mergeCell ref="O387:P387"/>
    <mergeCell ref="Q387:R387"/>
    <mergeCell ref="D388:F388"/>
    <mergeCell ref="G388:H388"/>
    <mergeCell ref="I388:K388"/>
    <mergeCell ref="L388:M388"/>
    <mergeCell ref="O388:P388"/>
    <mergeCell ref="Q388:R388"/>
    <mergeCell ref="C389:C390"/>
    <mergeCell ref="D389:F389"/>
    <mergeCell ref="G389:H389"/>
    <mergeCell ref="I389:K389"/>
    <mergeCell ref="L389:M389"/>
    <mergeCell ref="O389:P389"/>
    <mergeCell ref="Q389:R389"/>
    <mergeCell ref="D390:F390"/>
    <mergeCell ref="G390:H390"/>
    <mergeCell ref="I390:K390"/>
    <mergeCell ref="L390:M390"/>
    <mergeCell ref="O390:P390"/>
    <mergeCell ref="Q390:R390"/>
    <mergeCell ref="C391:C392"/>
    <mergeCell ref="D391:F391"/>
    <mergeCell ref="G391:H391"/>
    <mergeCell ref="I391:K391"/>
    <mergeCell ref="L391:M391"/>
    <mergeCell ref="O391:P391"/>
    <mergeCell ref="Q391:R391"/>
    <mergeCell ref="D392:F392"/>
    <mergeCell ref="G392:H392"/>
    <mergeCell ref="I392:K392"/>
    <mergeCell ref="L392:M392"/>
    <mergeCell ref="O392:P392"/>
    <mergeCell ref="Q392:R392"/>
    <mergeCell ref="C393:C394"/>
    <mergeCell ref="D393:F393"/>
    <mergeCell ref="G393:H393"/>
    <mergeCell ref="I393:K393"/>
    <mergeCell ref="L393:M393"/>
    <mergeCell ref="O393:P393"/>
    <mergeCell ref="Q393:R393"/>
    <mergeCell ref="D394:F394"/>
    <mergeCell ref="G394:H394"/>
    <mergeCell ref="I394:K394"/>
    <mergeCell ref="L394:M394"/>
    <mergeCell ref="O394:P394"/>
    <mergeCell ref="Q394:R394"/>
    <mergeCell ref="C395:C396"/>
    <mergeCell ref="D395:F395"/>
    <mergeCell ref="G395:H395"/>
    <mergeCell ref="I395:K395"/>
    <mergeCell ref="L395:M395"/>
    <mergeCell ref="O395:P395"/>
    <mergeCell ref="Q395:R395"/>
    <mergeCell ref="D396:F396"/>
    <mergeCell ref="G396:H396"/>
    <mergeCell ref="I396:K396"/>
    <mergeCell ref="L396:M396"/>
    <mergeCell ref="O396:P396"/>
    <mergeCell ref="Q396:R396"/>
    <mergeCell ref="D397:F397"/>
    <mergeCell ref="G397:H397"/>
    <mergeCell ref="I397:K397"/>
    <mergeCell ref="L397:M397"/>
    <mergeCell ref="O397:P397"/>
    <mergeCell ref="Q397:R397"/>
  </mergeCells>
  <printOptions horizontalCentered="1"/>
  <pageMargins left="0" right="0" top="0" bottom="0" header="0.5118110236220472" footer="0.5118110236220472"/>
  <pageSetup horizontalDpi="600" verticalDpi="600" orientation="portrait" paperSize="9" scale="40" r:id="rId1"/>
  <rowBreaks count="1" manualBreakCount="1">
    <brk id="25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2020-04-07T12:00:55Z</cp:lastPrinted>
  <dcterms:created xsi:type="dcterms:W3CDTF">1996-10-08T23:32:33Z</dcterms:created>
  <dcterms:modified xsi:type="dcterms:W3CDTF">2024-01-15T07:34:25Z</dcterms:modified>
  <cp:category/>
  <cp:version/>
  <cp:contentType/>
  <cp:contentStatus/>
</cp:coreProperties>
</file>